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5"/>
  </bookViews>
  <sheets>
    <sheet name="сведения о МКД" sheetId="1" r:id="rId1"/>
    <sheet name="кап. и тек. ремонт, общее имущ" sheetId="16" r:id="rId2"/>
    <sheet name="бухгалтерская ведомость" sheetId="2" state="hidden" r:id="rId3"/>
    <sheet name="Содержание ОИ МКД" sheetId="19" r:id="rId4"/>
    <sheet name="коммунальные услуги" sheetId="18" r:id="rId5"/>
    <sheet name="пояснительная записка " sheetId="20" r:id="rId6"/>
  </sheets>
  <definedNames>
    <definedName name="_xlnm.Print_Area" localSheetId="4">'коммунальные услуги'!$A$1:$G$19</definedName>
    <definedName name="_xlnm.Print_Area" localSheetId="3">'Содержание ОИ МКД'!$A$1:$H$30</definedName>
  </definedNames>
  <calcPr calcId="162913"/>
</workbook>
</file>

<file path=xl/calcChain.xml><?xml version="1.0" encoding="utf-8"?>
<calcChain xmlns="http://schemas.openxmlformats.org/spreadsheetml/2006/main">
  <c r="G17" i="18" l="1"/>
  <c r="E10" i="18" l="1"/>
  <c r="D10" i="18"/>
  <c r="E7" i="18"/>
  <c r="D7" i="18"/>
  <c r="G20" i="16"/>
  <c r="E6" i="19" l="1"/>
  <c r="E7" i="19"/>
  <c r="E8" i="19"/>
  <c r="E9" i="19"/>
  <c r="E10" i="19"/>
  <c r="E11" i="19"/>
  <c r="E12" i="19"/>
  <c r="E13" i="19"/>
  <c r="E14" i="19"/>
  <c r="E15" i="19"/>
  <c r="E16" i="19"/>
  <c r="E17" i="19"/>
  <c r="E18" i="19"/>
  <c r="E19" i="19"/>
  <c r="E20" i="19"/>
  <c r="E21" i="19"/>
  <c r="E22" i="19"/>
  <c r="E23" i="19"/>
  <c r="E24" i="19"/>
  <c r="E25" i="19"/>
  <c r="E26" i="19"/>
  <c r="E5" i="19"/>
  <c r="F14" i="18"/>
  <c r="F7" i="18"/>
  <c r="F8" i="18"/>
  <c r="F9" i="18"/>
  <c r="F10" i="18"/>
  <c r="F11" i="18"/>
  <c r="F12" i="18"/>
  <c r="F13" i="18"/>
  <c r="F6" i="18"/>
  <c r="F16" i="18"/>
  <c r="E28" i="19"/>
  <c r="D27" i="19"/>
  <c r="D29" i="19" s="1"/>
  <c r="C27" i="19"/>
  <c r="C29" i="19" s="1"/>
  <c r="B27" i="19"/>
  <c r="B29" i="19" s="1"/>
  <c r="D20" i="16"/>
  <c r="B20" i="16"/>
  <c r="G11" i="16"/>
  <c r="E27" i="19" l="1"/>
  <c r="E29" i="19" s="1"/>
  <c r="C23" i="20" s="1"/>
  <c r="C17" i="18"/>
  <c r="D17" i="18"/>
  <c r="E17" i="18"/>
  <c r="F29" i="19" l="1"/>
  <c r="F17" i="18"/>
  <c r="C24" i="20" l="1"/>
</calcChain>
</file>

<file path=xl/sharedStrings.xml><?xml version="1.0" encoding="utf-8"?>
<sst xmlns="http://schemas.openxmlformats.org/spreadsheetml/2006/main" count="187" uniqueCount="153">
  <si>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</si>
  <si>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</si>
  <si>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</si>
  <si>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</si>
  <si>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</si>
  <si>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</si>
  <si>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</si>
  <si>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</si>
  <si>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</si>
  <si>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</si>
  <si>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</si>
  <si>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</si>
  <si>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</si>
  <si>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</si>
  <si>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</si>
  <si>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</si>
  <si>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</si>
  <si>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</si>
  <si>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</si>
  <si>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</si>
  <si>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</si>
  <si>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</si>
  <si>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</si>
  <si>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</si>
  <si>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</si>
  <si>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</si>
  <si>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</si>
  <si>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</si>
  <si>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№5 "в"</t>
    </r>
  </si>
  <si>
    <t>Наименование услуги/группы услуг</t>
  </si>
  <si>
    <t>Всего</t>
  </si>
  <si>
    <t>Cодержание и тек. ремонт общ. имущ. дома</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</si>
  <si>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</si>
  <si>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</si>
  <si>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</si>
  <si>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</si>
  <si>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</si>
  <si>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</si>
  <si>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</si>
  <si>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Водоснабжение (холодная вода)</t>
  </si>
  <si>
    <t>Подогрев воды</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</si>
  <si>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</si>
  <si>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</si>
  <si>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</si>
  <si>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</si>
  <si>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</si>
  <si>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</si>
  <si>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</si>
  <si>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</si>
  <si>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Уборка и очистка земельного уч. и мусоропроводов</t>
  </si>
  <si>
    <t>Сод., ТО и госповерка узлов учета электроэнергии</t>
  </si>
  <si>
    <t>Лифт</t>
  </si>
  <si>
    <t>Сведения о многоквартирном доме</t>
  </si>
  <si>
    <t>Сод., ТО и пов. ОУУ ТЭ,Х,Г без ТП (1 узел на дом)</t>
  </si>
  <si>
    <t>итого:</t>
  </si>
  <si>
    <t>1788,70 кв.м.</t>
  </si>
  <si>
    <t>1588,20 кв.м.</t>
  </si>
  <si>
    <t xml:space="preserve">1.14. Уборочная площадь придомовой территории:                                                </t>
  </si>
  <si>
    <t>200,50 кв.м.</t>
  </si>
  <si>
    <t>3482,00 кв.м.</t>
  </si>
  <si>
    <t>Сумма задолженности на 01.01.2016 г., руб.</t>
  </si>
  <si>
    <t>рублей.</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</si>
  <si>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</si>
  <si>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</si>
  <si>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</si>
  <si>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</si>
  <si>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</si>
  <si>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</si>
  <si>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</si>
  <si>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</si>
  <si>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</si>
  <si>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</si>
  <si>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</si>
  <si>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</si>
  <si>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</si>
  <si>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</si>
  <si>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</si>
  <si>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</si>
  <si>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</si>
  <si>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</si>
  <si>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</si>
  <si>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</si>
  <si>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</si>
  <si>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</si>
  <si>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Сводная бухгалтерская ведомость с разбивкой по видам услуг за период с 01.01.2016 г. по 31.12.2016 г.
по многоквартирному дому: ул. Чапаева д. 5\В
вид жилья: Жилые</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</si>
  <si>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</si>
  <si>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</si>
  <si>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</si>
  <si>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</si>
  <si>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</si>
  <si>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</si>
  <si>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</si>
  <si>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</si>
  <si>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</si>
  <si>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</si>
  <si>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 xml:space="preserve"> - на размещение рекламных конструкций.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</si>
  <si>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</si>
  <si>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</si>
  <si>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</si>
  <si>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</si>
  <si>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</si>
  <si>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</si>
  <si>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</si>
  <si>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</si>
  <si>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</si>
  <si>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</si>
  <si>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</si>
  <si>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</si>
  <si>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</si>
  <si>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</si>
  <si>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</si>
  <si>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</si>
  <si>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</si>
  <si>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</si>
  <si>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</si>
  <si>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</si>
  <si>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№5-в по улице Чапаева,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</si>
  <si>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</si>
  <si>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</si>
  <si>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</si>
  <si>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</si>
  <si>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</si>
  <si>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</si>
  <si>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</si>
  <si>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</si>
  <si>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Финансовый отчет управляющей  организации ПАО "ЖТ №1" о представленных коммунальных услугах по многоквартирному дому по адресу: ул. Чапаева д. 5В за период с 01.09.2017 г. по 31.12.2017 г.</t>
  </si>
  <si>
    <t>Сумма задолженности на 01.09.2017 г., руб.</t>
  </si>
  <si>
    <t>Начислено платы с 01.09.2017 г. по 31.12.2017 г., руб.</t>
  </si>
  <si>
    <t>Оплата поступившая с 01.09.2017 г. по 31.12.2017 г., руб.</t>
  </si>
  <si>
    <t xml:space="preserve">Сводная бухгалтерская ведомость с разбивкой по видам услуг за период с 01.09.2017 г. по 31.12.2017 г.
по многоквартирному дому: ул. Чапаева д. 5\В
</t>
  </si>
  <si>
    <t>Расходы по содержанию МКД с 01.09.2017 по 31.12.2017 г.  (с учетом нежилых помещений), руб.</t>
  </si>
  <si>
    <t>Итого коммунальные услуги с 01.09.2017 г. по 31.12.2017 г.:</t>
  </si>
  <si>
    <t>Коммунальные услуги по нежилым помещениям:</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</si>
  <si>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</si>
  <si>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</si>
  <si>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</si>
  <si>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 xml:space="preserve">1.12. Количество проживающих по состоянию на 01.01.2018 г.:                                        </t>
  </si>
  <si>
    <t xml:space="preserve">Поверка КОДПУ </t>
  </si>
  <si>
    <t>Текущий ремонт МКД</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</si>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</sst>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48"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4"/>
      <color theme="1"/>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sz val="9"/>
      <color indexed="8"/>
      <name val="Arial"/>
      <family val="2"/>
      <charset val="204"/>
    </font>
    <font>
      <sz val="9"/>
      <color theme="1"/>
      <name val="Calibri"/>
      <family val="2"/>
      <charset val="204"/>
      <scheme val="minor"/>
    </font>
    <font>
      <b/>
      <sz val="9"/>
      <color indexed="8"/>
      <name val="Calibri"/>
      <family val="2"/>
      <charset val="204"/>
    </font>
    <font>
      <sz val="9"/>
      <name val="Arial"/>
      <family val="2"/>
      <charset val="204"/>
    </font>
    <font>
      <b/>
      <sz val="9"/>
      <color indexed="8"/>
      <name val="Arial"/>
      <family val="2"/>
      <charset val="204"/>
    </font>
    <font>
      <b/>
      <i/>
      <sz val="9"/>
      <color indexed="8"/>
      <name val="Arial"/>
      <family val="2"/>
      <charset val="204"/>
    </font>
    <font>
      <sz val="8"/>
      <name val="Arial"/>
      <family val="2"/>
      <charset val="204"/>
    </font>
    <font>
      <sz val="9"/>
      <color rgb="FF000000"/>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64"/>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64"/>
      </bottom>
      <diagonal/>
    </border>
    <border>
      <left style="thin">
        <color indexed="0"/>
      </left>
      <right/>
      <top style="thin">
        <color indexed="64"/>
      </top>
      <bottom style="thin">
        <color indexed="64"/>
      </bottom>
      <diagonal/>
    </border>
    <border>
      <left style="thin">
        <color indexed="0"/>
      </left>
      <right style="thin">
        <color indexed="64"/>
      </right>
      <top/>
      <bottom style="thin">
        <color indexed="64"/>
      </bottom>
      <diagonal/>
    </border>
    <border>
      <left style="thin">
        <color indexed="64"/>
      </left>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64"/>
      </top>
      <bottom style="thin">
        <color indexed="0"/>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19" fillId="0" borderId="0"/>
    <xf numFmtId="0" fontId="19" fillId="0" borderId="0"/>
    <xf numFmtId="0" fontId="16" fillId="0" borderId="0"/>
    <xf numFmtId="43" fontId="19" fillId="0" borderId="0" applyFont="0" applyFill="0" applyBorder="0" applyAlignment="0" applyProtection="0"/>
    <xf numFmtId="0" fontId="16" fillId="0" borderId="0"/>
    <xf numFmtId="9" fontId="22" fillId="0" borderId="0" applyFont="0" applyFill="0" applyBorder="0" applyAlignment="0" applyProtection="0"/>
    <xf numFmtId="43" fontId="22" fillId="0" borderId="0" applyFont="0" applyFill="0" applyBorder="0" applyAlignment="0" applyProtection="0"/>
    <xf numFmtId="0" fontId="24" fillId="0" borderId="0">
      <alignment horizontal="center" vertical="top"/>
    </xf>
    <xf numFmtId="0" fontId="25" fillId="0" borderId="0">
      <alignment horizontal="center" vertical="center"/>
    </xf>
    <xf numFmtId="0" fontId="25" fillId="0" borderId="0">
      <alignment horizontal="left" vertical="center"/>
    </xf>
    <xf numFmtId="0" fontId="25" fillId="0" borderId="0">
      <alignment horizontal="right" vertical="center"/>
    </xf>
    <xf numFmtId="44" fontId="22" fillId="0" borderId="0" applyFont="0" applyFill="0" applyBorder="0" applyAlignment="0" applyProtection="0"/>
    <xf numFmtId="0" fontId="16" fillId="0" borderId="0"/>
    <xf numFmtId="0" fontId="16" fillId="0" borderId="0"/>
    <xf numFmtId="0" fontId="16" fillId="0" borderId="0"/>
  </cellStyleXfs>
  <cellXfs count="211">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0" fillId="0" borderId="16"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3" fillId="0" borderId="0" xfId="0" applyFont="1" applyBorder="1" applyAlignment="1">
      <alignment vertical="center"/>
    </xf>
    <xf numFmtId="0" fontId="10" fillId="0" borderId="0" xfId="0" applyFont="1" applyBorder="1" applyAlignment="1"/>
    <xf numFmtId="0" fontId="23" fillId="0" borderId="0" xfId="0" applyFont="1" applyBorder="1" applyAlignment="1"/>
    <xf numFmtId="0" fontId="23" fillId="0" borderId="5" xfId="0" applyFont="1" applyBorder="1" applyAlignment="1">
      <alignment horizontal="center" vertical="center" wrapText="1"/>
    </xf>
    <xf numFmtId="0" fontId="26" fillId="0" borderId="5" xfId="16" quotePrefix="1" applyFont="1" applyBorder="1" applyAlignment="1">
      <alignment horizontal="center" vertical="center" wrapText="1"/>
    </xf>
    <xf numFmtId="3" fontId="27" fillId="0" borderId="5" xfId="0" applyNumberFormat="1" applyFont="1" applyBorder="1" applyAlignment="1">
      <alignment horizontal="center" vertical="center" wrapText="1"/>
    </xf>
    <xf numFmtId="0" fontId="23" fillId="0" borderId="5" xfId="0" applyFont="1" applyBorder="1" applyAlignment="1">
      <alignment vertical="center"/>
    </xf>
    <xf numFmtId="164" fontId="26" fillId="0" borderId="5" xfId="18" applyNumberFormat="1" applyFont="1" applyBorder="1" applyAlignment="1">
      <alignment horizontal="right" vertical="center" wrapText="1"/>
    </xf>
    <xf numFmtId="0" fontId="27" fillId="0" borderId="5" xfId="0" applyFont="1" applyBorder="1" applyAlignment="1">
      <alignment vertical="center" wrapText="1"/>
    </xf>
    <xf numFmtId="43" fontId="27" fillId="0" borderId="5" xfId="11" applyFont="1" applyBorder="1" applyAlignment="1">
      <alignment vertical="center" wrapText="1"/>
    </xf>
    <xf numFmtId="43" fontId="27" fillId="0" borderId="5" xfId="11" applyFont="1" applyBorder="1" applyAlignment="1">
      <alignment horizontal="right" vertical="center"/>
    </xf>
    <xf numFmtId="164" fontId="31" fillId="0" borderId="5" xfId="18" applyNumberFormat="1" applyFont="1" applyBorder="1" applyAlignment="1">
      <alignment horizontal="right" vertical="center" wrapText="1"/>
    </xf>
    <xf numFmtId="4" fontId="30" fillId="0" borderId="5" xfId="0" applyNumberFormat="1" applyFont="1" applyBorder="1" applyAlignment="1">
      <alignment horizontal="right" vertical="center"/>
    </xf>
    <xf numFmtId="0" fontId="10" fillId="0" borderId="0" xfId="0" applyFont="1" applyBorder="1" applyAlignment="1">
      <alignment vertical="center"/>
    </xf>
    <xf numFmtId="0" fontId="33" fillId="0" borderId="0" xfId="0" applyFont="1" applyBorder="1" applyAlignment="1"/>
    <xf numFmtId="0" fontId="33" fillId="0" borderId="0" xfId="0" applyFont="1" applyBorder="1" applyAlignment="1">
      <alignment vertical="center" wrapText="1"/>
    </xf>
    <xf numFmtId="4" fontId="33" fillId="0" borderId="0" xfId="0" applyNumberFormat="1" applyFont="1" applyBorder="1" applyAlignment="1"/>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23" xfId="5" applyNumberFormat="1" applyBorder="1" applyAlignment="1">
      <alignment horizontal="right" vertical="center" wrapText="1"/>
    </xf>
    <xf numFmtId="164" fontId="14" fillId="0" borderId="5" xfId="5" applyNumberFormat="1" applyBorder="1" applyAlignment="1">
      <alignment horizontal="right" vertical="center" wrapText="1"/>
    </xf>
    <xf numFmtId="164" fontId="14" fillId="0" borderId="12" xfId="5" applyNumberFormat="1" applyBorder="1" applyAlignment="1">
      <alignment horizontal="right" vertical="center" wrapText="1"/>
    </xf>
    <xf numFmtId="0" fontId="14" fillId="0" borderId="11" xfId="4" quotePrefix="1" applyBorder="1" applyAlignment="1">
      <alignment horizontal="left" vertical="center" wrapText="1"/>
    </xf>
    <xf numFmtId="164" fontId="14" fillId="0" borderId="6" xfId="5" applyNumberFormat="1" applyBorder="1" applyAlignment="1">
      <alignment horizontal="right" vertical="center" wrapText="1"/>
    </xf>
    <xf numFmtId="164" fontId="14" fillId="0" borderId="11" xfId="5" applyNumberFormat="1" applyBorder="1" applyAlignment="1">
      <alignment horizontal="right" vertical="center" wrapText="1"/>
    </xf>
    <xf numFmtId="164" fontId="14" fillId="0" borderId="7" xfId="5" applyNumberFormat="1" applyBorder="1" applyAlignment="1">
      <alignment horizontal="right" vertical="center" wrapText="1"/>
    </xf>
    <xf numFmtId="164" fontId="14" fillId="0" borderId="8" xfId="5" applyNumberFormat="1" applyBorder="1" applyAlignment="1">
      <alignment horizontal="right" vertical="center" wrapText="1"/>
    </xf>
    <xf numFmtId="0" fontId="15" fillId="0" borderId="0" xfId="6" quotePrefix="1" applyAlignment="1">
      <alignment horizontal="left" vertical="center" wrapText="1"/>
    </xf>
    <xf numFmtId="0" fontId="14" fillId="0" borderId="6" xfId="2" quotePrefix="1" applyBorder="1" applyAlignment="1">
      <alignment horizontal="center" vertical="center" wrapText="1"/>
    </xf>
    <xf numFmtId="164" fontId="23" fillId="0" borderId="0" xfId="0" applyNumberFormat="1" applyFont="1" applyBorder="1" applyAlignment="1"/>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0" fillId="0" borderId="24" xfId="0" applyFont="1" applyBorder="1" applyAlignment="1">
      <alignment horizontal="center" vertical="center" wrapText="1"/>
    </xf>
    <xf numFmtId="0" fontId="10" fillId="0" borderId="30" xfId="0" applyFont="1" applyBorder="1" applyAlignment="1">
      <alignment horizontal="center" vertical="center" wrapText="1"/>
    </xf>
    <xf numFmtId="4" fontId="6" fillId="0" borderId="0" xfId="0" applyNumberFormat="1" applyFont="1" applyBorder="1" applyAlignment="1">
      <alignment vertical="center" wrapText="1"/>
    </xf>
    <xf numFmtId="0" fontId="35" fillId="0" borderId="0" xfId="0" applyFont="1"/>
    <xf numFmtId="0" fontId="12" fillId="0" borderId="0" xfId="0" applyFont="1"/>
    <xf numFmtId="0" fontId="12" fillId="0" borderId="0" xfId="0" applyFont="1" applyAlignment="1">
      <alignment horizontal="center" wrapText="1"/>
    </xf>
    <xf numFmtId="0" fontId="21" fillId="0" borderId="0" xfId="0" applyFont="1" applyFill="1" applyAlignment="1">
      <alignment wrapText="1"/>
    </xf>
    <xf numFmtId="0" fontId="12" fillId="0" borderId="0" xfId="0" applyFont="1" applyAlignment="1">
      <alignment horizontal="justify" vertical="center" wrapText="1"/>
    </xf>
    <xf numFmtId="165" fontId="9" fillId="0" borderId="0" xfId="0" applyNumberFormat="1" applyFont="1" applyBorder="1" applyAlignment="1"/>
    <xf numFmtId="0" fontId="38" fillId="0" borderId="37" xfId="0" applyFont="1" applyBorder="1" applyAlignment="1">
      <alignment horizontal="left" wrapText="1"/>
    </xf>
    <xf numFmtId="0" fontId="36" fillId="2" borderId="31" xfId="0" applyNumberFormat="1" applyFont="1" applyFill="1" applyBorder="1" applyAlignment="1" applyProtection="1">
      <alignment horizontal="center" vertical="center" wrapText="1"/>
    </xf>
    <xf numFmtId="0" fontId="36" fillId="2" borderId="32" xfId="0" applyNumberFormat="1" applyFont="1" applyFill="1" applyBorder="1" applyAlignment="1" applyProtection="1">
      <alignment horizontal="center" vertical="center" wrapText="1"/>
    </xf>
    <xf numFmtId="4" fontId="36" fillId="2" borderId="39" xfId="0" applyNumberFormat="1" applyFont="1" applyFill="1" applyBorder="1" applyAlignment="1" applyProtection="1">
      <alignment horizontal="left" vertical="center" wrapText="1"/>
    </xf>
    <xf numFmtId="4" fontId="36" fillId="2" borderId="34" xfId="0" applyNumberFormat="1" applyFont="1" applyFill="1" applyBorder="1" applyAlignment="1" applyProtection="1">
      <alignment horizontal="right" vertical="center" wrapText="1"/>
    </xf>
    <xf numFmtId="4" fontId="39" fillId="0" borderId="17" xfId="17" quotePrefix="1" applyNumberFormat="1" applyFont="1" applyBorder="1" applyAlignment="1">
      <alignment horizontal="left" vertical="center" wrapText="1"/>
    </xf>
    <xf numFmtId="4" fontId="40" fillId="0" borderId="17" xfId="6" quotePrefix="1" applyNumberFormat="1" applyFont="1" applyFill="1" applyBorder="1" applyAlignment="1">
      <alignment vertical="center" wrapText="1"/>
    </xf>
    <xf numFmtId="4" fontId="40" fillId="0" borderId="33" xfId="5" applyNumberFormat="1" applyFont="1" applyFill="1" applyBorder="1" applyAlignment="1">
      <alignment horizontal="right" vertical="center" wrapText="1"/>
    </xf>
    <xf numFmtId="4" fontId="40" fillId="0" borderId="17" xfId="6" applyNumberFormat="1" applyFont="1" applyFill="1" applyBorder="1" applyAlignment="1">
      <alignment vertical="center" wrapText="1"/>
    </xf>
    <xf numFmtId="4" fontId="36" fillId="0" borderId="33" xfId="5" applyNumberFormat="1" applyFont="1" applyFill="1" applyBorder="1" applyAlignment="1">
      <alignment horizontal="right" vertical="center" wrapText="1"/>
    </xf>
    <xf numFmtId="4" fontId="41" fillId="0" borderId="16" xfId="6" quotePrefix="1" applyNumberFormat="1" applyFont="1" applyFill="1" applyBorder="1" applyAlignment="1">
      <alignment vertical="center" wrapText="1"/>
    </xf>
    <xf numFmtId="4" fontId="41" fillId="0" borderId="13" xfId="5" applyNumberFormat="1" applyFont="1" applyFill="1" applyBorder="1" applyAlignment="1">
      <alignment horizontal="right" vertical="center" wrapText="1"/>
    </xf>
    <xf numFmtId="4" fontId="40" fillId="0" borderId="15" xfId="5" applyNumberFormat="1" applyFont="1" applyFill="1" applyBorder="1" applyAlignment="1">
      <alignment horizontal="right" vertical="center" wrapText="1"/>
    </xf>
    <xf numFmtId="0" fontId="29" fillId="0" borderId="5" xfId="17" quotePrefix="1" applyFont="1" applyBorder="1" applyAlignment="1">
      <alignment horizontal="left" vertical="center" wrapText="1"/>
    </xf>
    <xf numFmtId="4" fontId="42" fillId="2" borderId="34" xfId="0" applyNumberFormat="1" applyFont="1" applyFill="1" applyBorder="1" applyAlignment="1" applyProtection="1">
      <alignment horizontal="right" vertical="center" wrapText="1"/>
    </xf>
    <xf numFmtId="0" fontId="29" fillId="0" borderId="5" xfId="0" applyFont="1" applyBorder="1" applyAlignment="1">
      <alignment vertical="center"/>
    </xf>
    <xf numFmtId="4" fontId="29" fillId="0" borderId="5" xfId="0" applyNumberFormat="1" applyFont="1" applyBorder="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10" fillId="0" borderId="0" xfId="0" applyFont="1"/>
    <xf numFmtId="164" fontId="43" fillId="0" borderId="48" xfId="18" applyNumberFormat="1" applyFont="1" applyBorder="1" applyAlignment="1">
      <alignment horizontal="right" vertical="center" wrapText="1"/>
    </xf>
    <xf numFmtId="164" fontId="43" fillId="0" borderId="52" xfId="18" applyNumberFormat="1" applyFont="1" applyBorder="1" applyAlignment="1">
      <alignment horizontal="right" vertical="center" wrapText="1"/>
    </xf>
    <xf numFmtId="164" fontId="43" fillId="0" borderId="53" xfId="18" applyNumberFormat="1" applyFont="1" applyBorder="1" applyAlignment="1">
      <alignment horizontal="right" vertical="center" wrapText="1"/>
    </xf>
    <xf numFmtId="164" fontId="43" fillId="0" borderId="0" xfId="18" applyNumberFormat="1" applyFont="1" applyBorder="1" applyAlignment="1">
      <alignment horizontal="right" vertical="center" wrapText="1"/>
    </xf>
    <xf numFmtId="0" fontId="10" fillId="0" borderId="0" xfId="0" applyFont="1" applyBorder="1" applyAlignment="1">
      <alignment vertical="center" wrapText="1"/>
    </xf>
    <xf numFmtId="164" fontId="43" fillId="0" borderId="54" xfId="18" applyNumberFormat="1" applyFont="1" applyBorder="1" applyAlignment="1">
      <alignment horizontal="right" vertical="center" wrapText="1"/>
    </xf>
    <xf numFmtId="164" fontId="43" fillId="0" borderId="55" xfId="18" applyNumberFormat="1" applyFont="1" applyBorder="1" applyAlignment="1">
      <alignment horizontal="right" vertical="center" wrapText="1"/>
    </xf>
    <xf numFmtId="164" fontId="43" fillId="0" borderId="56" xfId="18" applyNumberFormat="1" applyFont="1" applyBorder="1" applyAlignment="1">
      <alignment horizontal="right" vertical="center" wrapText="1"/>
    </xf>
    <xf numFmtId="164" fontId="43" fillId="0" borderId="57" xfId="18" applyNumberFormat="1" applyFont="1" applyBorder="1" applyAlignment="1">
      <alignment horizontal="right" vertical="center" wrapText="1"/>
    </xf>
    <xf numFmtId="164" fontId="43" fillId="0" borderId="58" xfId="18" applyNumberFormat="1" applyFont="1" applyBorder="1" applyAlignment="1">
      <alignment horizontal="right" vertical="center" wrapText="1"/>
    </xf>
    <xf numFmtId="164" fontId="43" fillId="0" borderId="59" xfId="18" applyNumberFormat="1" applyFont="1" applyBorder="1" applyAlignment="1">
      <alignment horizontal="right" vertical="center" wrapText="1"/>
    </xf>
    <xf numFmtId="164" fontId="43" fillId="0" borderId="60" xfId="18" applyNumberFormat="1" applyFont="1" applyBorder="1" applyAlignment="1">
      <alignment horizontal="right" vertical="center" wrapText="1"/>
    </xf>
    <xf numFmtId="164" fontId="43" fillId="0" borderId="46" xfId="18" applyNumberFormat="1" applyFont="1" applyBorder="1" applyAlignment="1">
      <alignment horizontal="right" vertical="center" wrapText="1"/>
    </xf>
    <xf numFmtId="0" fontId="29" fillId="0" borderId="5" xfId="17" applyFont="1" applyBorder="1" applyAlignment="1">
      <alignment horizontal="left" vertical="center" wrapText="1"/>
    </xf>
    <xf numFmtId="0" fontId="37" fillId="0" borderId="14" xfId="0" applyFont="1" applyFill="1" applyBorder="1" applyAlignment="1"/>
    <xf numFmtId="4" fontId="36" fillId="0" borderId="14" xfId="5" applyNumberFormat="1" applyFont="1" applyFill="1" applyBorder="1" applyAlignment="1">
      <alignment horizontal="right" vertical="center" wrapText="1"/>
    </xf>
    <xf numFmtId="4" fontId="36" fillId="0" borderId="40" xfId="5" applyNumberFormat="1" applyFont="1" applyFill="1" applyBorder="1" applyAlignment="1">
      <alignment horizontal="right" vertical="center" wrapText="1"/>
    </xf>
    <xf numFmtId="4" fontId="44" fillId="0" borderId="40" xfId="0" applyNumberFormat="1" applyFont="1" applyFill="1" applyBorder="1" applyAlignment="1"/>
    <xf numFmtId="4" fontId="44" fillId="0" borderId="14" xfId="0" applyNumberFormat="1" applyFont="1" applyFill="1" applyBorder="1"/>
    <xf numFmtId="4" fontId="29"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3" fontId="27" fillId="0" borderId="5" xfId="11" applyFont="1" applyFill="1" applyBorder="1" applyAlignment="1">
      <alignment horizontal="right" vertical="center"/>
    </xf>
    <xf numFmtId="0" fontId="2" fillId="0" borderId="0" xfId="0" applyFont="1" applyAlignment="1">
      <alignment horizontal="left"/>
    </xf>
    <xf numFmtId="0" fontId="2" fillId="4" borderId="0" xfId="0" applyFont="1" applyFill="1" applyAlignment="1">
      <alignment horizontal="right"/>
    </xf>
    <xf numFmtId="0" fontId="2" fillId="0" borderId="0" xfId="0" applyFont="1" applyAlignment="1"/>
    <xf numFmtId="0" fontId="20"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34" fillId="0" borderId="0" xfId="0" applyFont="1" applyBorder="1" applyAlignment="1">
      <alignment horizontal="center" vertical="center" wrapText="1"/>
    </xf>
    <xf numFmtId="0" fontId="18" fillId="0" borderId="23" xfId="0" applyFont="1" applyFill="1" applyBorder="1" applyAlignment="1">
      <alignment horizontal="center" vertical="center" wrapText="1"/>
    </xf>
    <xf numFmtId="0" fontId="12" fillId="0" borderId="5" xfId="0" applyFont="1" applyBorder="1" applyAlignment="1">
      <alignment horizontal="center" vertical="top" wrapText="1"/>
    </xf>
    <xf numFmtId="9" fontId="17" fillId="0" borderId="5" xfId="0" applyNumberFormat="1" applyFont="1" applyFill="1" applyBorder="1" applyAlignment="1">
      <alignment horizontal="center" vertical="top" wrapText="1"/>
    </xf>
    <xf numFmtId="0" fontId="17" fillId="0" borderId="5" xfId="0" applyFont="1" applyFill="1" applyBorder="1" applyAlignment="1">
      <alignment horizontal="center" vertical="top" wrapText="1"/>
    </xf>
    <xf numFmtId="0" fontId="11"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35" fillId="0" borderId="5" xfId="0" applyFont="1" applyBorder="1"/>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4" fontId="10" fillId="0" borderId="20" xfId="0" applyNumberFormat="1" applyFont="1" applyBorder="1" applyAlignment="1">
      <alignment horizontal="center" vertical="center" wrapText="1"/>
    </xf>
    <xf numFmtId="4" fontId="10" fillId="0" borderId="21" xfId="0" applyNumberFormat="1" applyFont="1" applyBorder="1" applyAlignment="1">
      <alignment horizontal="center" vertical="center" wrapText="1"/>
    </xf>
    <xf numFmtId="4" fontId="10" fillId="0" borderId="22" xfId="0" applyNumberFormat="1" applyFont="1" applyBorder="1" applyAlignment="1">
      <alignment horizontal="center" vertical="center" wrapText="1"/>
    </xf>
    <xf numFmtId="4" fontId="10" fillId="0" borderId="20"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8"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0" fontId="12" fillId="0" borderId="0" xfId="0" applyFont="1" applyFill="1" applyAlignment="1">
      <alignment horizontal="left" vertical="top" wrapText="1"/>
    </xf>
    <xf numFmtId="0" fontId="11" fillId="0" borderId="0" xfId="0" applyFont="1" applyFill="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4" fontId="10" fillId="0" borderId="13" xfId="0" applyNumberFormat="1" applyFont="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10" fillId="0" borderId="27" xfId="0" applyFont="1" applyBorder="1" applyAlignment="1">
      <alignment horizontal="center" vertical="center" wrapText="1"/>
    </xf>
    <xf numFmtId="0" fontId="13" fillId="0" borderId="0" xfId="1" quotePrefix="1" applyAlignment="1">
      <alignment horizontal="center" vertical="top" wrapText="1"/>
    </xf>
    <xf numFmtId="0" fontId="13" fillId="0" borderId="0" xfId="1" applyAlignment="1">
      <alignment horizontal="center" vertical="top" wrapText="1"/>
    </xf>
    <xf numFmtId="0" fontId="14" fillId="0" borderId="10" xfId="2" quotePrefix="1" applyBorder="1" applyAlignment="1">
      <alignment horizontal="center" vertical="center" wrapText="1"/>
    </xf>
    <xf numFmtId="0" fontId="0" fillId="0" borderId="11" xfId="0" applyBorder="1" applyAlignment="1">
      <alignment horizontal="center" wrapText="1"/>
    </xf>
    <xf numFmtId="4" fontId="32" fillId="0" borderId="0" xfId="0" applyNumberFormat="1" applyFont="1" applyBorder="1" applyAlignment="1">
      <alignment horizontal="left" wrapText="1"/>
    </xf>
    <xf numFmtId="0" fontId="13" fillId="0" borderId="0" xfId="1" quotePrefix="1" applyAlignment="1">
      <alignment horizontal="center" vertical="center" wrapText="1"/>
    </xf>
    <xf numFmtId="0" fontId="13" fillId="0" borderId="0" xfId="1" applyAlignment="1">
      <alignment horizontal="center" vertical="center" wrapText="1"/>
    </xf>
    <xf numFmtId="0" fontId="36" fillId="2" borderId="35" xfId="0" applyNumberFormat="1" applyFont="1" applyFill="1" applyBorder="1" applyAlignment="1" applyProtection="1">
      <alignment horizontal="center" vertical="center" wrapText="1"/>
    </xf>
    <xf numFmtId="0" fontId="36" fillId="2" borderId="37" xfId="0" applyNumberFormat="1" applyFont="1" applyFill="1" applyBorder="1" applyAlignment="1" applyProtection="1">
      <alignment horizontal="center" vertical="center" wrapText="1"/>
    </xf>
    <xf numFmtId="0" fontId="43" fillId="0" borderId="43" xfId="16" quotePrefix="1" applyFont="1" applyBorder="1" applyAlignment="1">
      <alignment horizontal="center" vertical="center" wrapText="1"/>
    </xf>
    <xf numFmtId="0" fontId="43" fillId="0" borderId="46" xfId="16" quotePrefix="1" applyFont="1" applyBorder="1" applyAlignment="1">
      <alignment horizontal="center" vertical="center" wrapText="1"/>
    </xf>
    <xf numFmtId="0" fontId="43" fillId="0" borderId="44" xfId="16" quotePrefix="1" applyFont="1" applyBorder="1" applyAlignment="1">
      <alignment horizontal="center" vertical="center" wrapText="1"/>
    </xf>
    <xf numFmtId="0" fontId="43" fillId="0" borderId="45" xfId="16" quotePrefix="1" applyFont="1" applyBorder="1" applyAlignment="1">
      <alignment horizontal="center" vertical="center" wrapText="1"/>
    </xf>
    <xf numFmtId="0" fontId="43" fillId="0" borderId="47" xfId="16" quotePrefix="1" applyFont="1" applyBorder="1" applyAlignment="1">
      <alignment horizontal="center" vertical="center" wrapText="1"/>
    </xf>
    <xf numFmtId="0" fontId="36" fillId="2" borderId="36" xfId="0" applyNumberFormat="1" applyFont="1" applyFill="1" applyBorder="1" applyAlignment="1" applyProtection="1">
      <alignment horizontal="center" vertical="center" wrapText="1"/>
    </xf>
    <xf numFmtId="0" fontId="36" fillId="2" borderId="32" xfId="0" applyNumberFormat="1" applyFont="1" applyFill="1" applyBorder="1" applyAlignment="1" applyProtection="1">
      <alignment horizontal="center" vertical="center" wrapText="1"/>
    </xf>
    <xf numFmtId="4" fontId="36" fillId="0" borderId="29" xfId="0" applyNumberFormat="1" applyFont="1" applyFill="1" applyBorder="1" applyAlignment="1">
      <alignment horizontal="center" vertical="center" wrapText="1"/>
    </xf>
    <xf numFmtId="0" fontId="37" fillId="0" borderId="38" xfId="0" applyFont="1" applyBorder="1" applyAlignment="1">
      <alignment horizontal="center" vertical="center" wrapText="1"/>
    </xf>
    <xf numFmtId="4" fontId="36" fillId="0" borderId="40" xfId="5" applyNumberFormat="1" applyFont="1" applyFill="1" applyBorder="1" applyAlignment="1">
      <alignment horizontal="right" vertical="center" wrapText="1"/>
    </xf>
    <xf numFmtId="4" fontId="36" fillId="0" borderId="41" xfId="5" applyNumberFormat="1" applyFont="1" applyFill="1" applyBorder="1" applyAlignment="1">
      <alignment horizontal="right" vertical="center" wrapText="1"/>
    </xf>
    <xf numFmtId="4" fontId="36" fillId="0" borderId="42" xfId="5" applyNumberFormat="1" applyFont="1" applyFill="1" applyBorder="1" applyAlignment="1">
      <alignment horizontal="right" vertical="center" wrapText="1"/>
    </xf>
    <xf numFmtId="4" fontId="36" fillId="0" borderId="61" xfId="5" applyNumberFormat="1" applyFont="1" applyFill="1" applyBorder="1" applyAlignment="1">
      <alignment horizontal="right" vertical="center" wrapText="1"/>
    </xf>
    <xf numFmtId="4" fontId="36" fillId="0" borderId="62" xfId="5" applyNumberFormat="1" applyFont="1" applyFill="1" applyBorder="1" applyAlignment="1">
      <alignment horizontal="right" vertical="center" wrapText="1"/>
    </xf>
    <xf numFmtId="0" fontId="28" fillId="0" borderId="5" xfId="0" applyFont="1" applyBorder="1" applyAlignment="1">
      <alignment horizontal="left"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31" fillId="0" borderId="6" xfId="17" applyFont="1" applyBorder="1" applyAlignment="1">
      <alignment horizontal="left" vertical="center" wrapText="1"/>
    </xf>
    <xf numFmtId="0" fontId="31" fillId="0" borderId="9" xfId="17" quotePrefix="1" applyFont="1" applyBorder="1" applyAlignment="1">
      <alignment horizontal="left" vertical="center" wrapText="1"/>
    </xf>
    <xf numFmtId="0" fontId="32" fillId="0" borderId="0" xfId="0" applyFont="1" applyBorder="1" applyAlignment="1">
      <alignment horizontal="left" vertical="top" wrapText="1"/>
    </xf>
    <xf numFmtId="0" fontId="12" fillId="0" borderId="0" xfId="15" applyFont="1" applyAlignment="1">
      <alignment horizontal="center" vertical="top" wrapText="1"/>
    </xf>
    <xf numFmtId="0" fontId="23" fillId="0" borderId="5" xfId="0" applyFont="1" applyBorder="1" applyAlignment="1">
      <alignment horizontal="center" vertical="center" wrapText="1"/>
    </xf>
    <xf numFmtId="0" fontId="26" fillId="0" borderId="5" xfId="16" quotePrefix="1" applyFont="1" applyBorder="1" applyAlignment="1">
      <alignment horizontal="center" vertical="center" wrapText="1"/>
    </xf>
    <xf numFmtId="0" fontId="26" fillId="0" borderId="43" xfId="16" quotePrefix="1" applyFont="1" applyBorder="1" applyAlignment="1">
      <alignment horizontal="center" vertical="center" wrapText="1"/>
    </xf>
    <xf numFmtId="0" fontId="26" fillId="0" borderId="46" xfId="16" quotePrefix="1" applyFont="1" applyBorder="1" applyAlignment="1">
      <alignment horizontal="center" vertical="center" wrapText="1"/>
    </xf>
    <xf numFmtId="0" fontId="26" fillId="0" borderId="44" xfId="16" quotePrefix="1" applyFont="1" applyBorder="1" applyAlignment="1">
      <alignment horizontal="center" vertical="center" wrapText="1"/>
    </xf>
    <xf numFmtId="0" fontId="26" fillId="0" borderId="45" xfId="16" quotePrefix="1" applyFont="1" applyBorder="1" applyAlignment="1">
      <alignment horizontal="center" vertical="center" wrapText="1"/>
    </xf>
    <xf numFmtId="0" fontId="26" fillId="0" borderId="47" xfId="16" quotePrefix="1" applyFont="1" applyBorder="1" applyAlignment="1">
      <alignment horizontal="center" vertical="center" wrapText="1"/>
    </xf>
    <xf numFmtId="0" fontId="29" fillId="0" borderId="5" xfId="16" quotePrefix="1" applyFont="1" applyBorder="1" applyAlignment="1">
      <alignment horizontal="center" vertical="center" wrapText="1"/>
    </xf>
    <xf numFmtId="4" fontId="27" fillId="0" borderId="5" xfId="0" applyNumberFormat="1" applyFont="1" applyFill="1" applyBorder="1" applyAlignment="1">
      <alignment horizontal="center" vertical="center" wrapText="1"/>
    </xf>
    <xf numFmtId="0" fontId="10" fillId="4" borderId="0" xfId="0" applyFont="1" applyFill="1" applyAlignment="1">
      <alignment horizontal="justify" vertical="center" wrapText="1"/>
    </xf>
    <xf numFmtId="0" fontId="12" fillId="4" borderId="0" xfId="0" applyNumberFormat="1" applyFont="1" applyFill="1" applyAlignment="1">
      <alignment horizontal="justify" vertical="center" wrapText="1"/>
    </xf>
    <xf numFmtId="0" fontId="12" fillId="4" borderId="0" xfId="0" applyNumberFormat="1" applyFont="1" applyFill="1" applyAlignment="1">
      <alignment horizontal="justify" vertical="center"/>
    </xf>
    <xf numFmtId="0" fontId="10" fillId="0" borderId="0" xfId="0" applyFont="1" applyAlignment="1">
      <alignment horizontal="left"/>
    </xf>
    <xf numFmtId="0" fontId="12" fillId="4" borderId="0" xfId="0" applyFont="1" applyFill="1" applyAlignment="1">
      <alignment horizontal="justify" vertical="center" wrapText="1"/>
    </xf>
    <xf numFmtId="0" fontId="34" fillId="3" borderId="0" xfId="0" applyFont="1" applyFill="1" applyAlignment="1">
      <alignment horizontal="center" vertical="center" wrapText="1"/>
    </xf>
    <xf numFmtId="0" fontId="10" fillId="4" borderId="0" xfId="0" applyFont="1" applyFill="1" applyAlignment="1">
      <alignment horizontal="justify" vertical="center"/>
    </xf>
    <xf numFmtId="0" fontId="10" fillId="4" borderId="0" xfId="0" applyFont="1" applyFill="1" applyAlignment="1">
      <alignment horizontal="left" vertical="center"/>
    </xf>
    <xf numFmtId="0" fontId="12" fillId="4" borderId="0" xfId="0" applyFont="1" applyFill="1" applyAlignment="1">
      <alignment horizontal="left" vertical="center" wrapText="1"/>
    </xf>
    <xf numFmtId="0" fontId="12" fillId="4" borderId="0" xfId="0" applyFont="1" applyFill="1" applyAlignment="1">
      <alignment horizontal="left" vertical="center"/>
    </xf>
    <xf numFmtId="0" fontId="47" fillId="4" borderId="0" xfId="0" applyFont="1" applyFill="1" applyAlignment="1">
      <alignment horizontal="justify" vertical="center" wrapText="1"/>
    </xf>
    <xf numFmtId="0" fontId="12" fillId="4" borderId="0" xfId="0" applyFont="1" applyFill="1" applyAlignment="1">
      <alignment horizontal="justify" wrapText="1"/>
    </xf>
    <xf numFmtId="0" fontId="12" fillId="4" borderId="0" xfId="0" applyNumberFormat="1" applyFont="1" applyFill="1" applyAlignment="1">
      <alignment horizontal="justify" wrapText="1"/>
    </xf>
    <xf numFmtId="0" fontId="35" fillId="4" borderId="0" xfId="0" applyFont="1" applyFill="1" applyAlignment="1">
      <alignment horizontal="justify" wrapText="1"/>
    </xf>
    <xf numFmtId="0" fontId="12" fillId="0" borderId="0" xfId="0" applyFont="1" applyAlignment="1">
      <alignment horizontal="left" wrapText="1"/>
    </xf>
    <xf numFmtId="0" fontId="12" fillId="0" borderId="0" xfId="0" applyFont="1" applyAlignment="1">
      <alignment horizontal="left" vertical="center" wrapText="1"/>
    </xf>
  </cellXfs>
  <cellStyles count="23">
    <cellStyle name="S0" xfId="1"/>
    <cellStyle name="S0 2" xfId="15"/>
    <cellStyle name="S1" xfId="2"/>
    <cellStyle name="S1 2" xfId="16"/>
    <cellStyle name="S2" xfId="3"/>
    <cellStyle name="S3" xfId="4"/>
    <cellStyle name="S3 2" xfId="17"/>
    <cellStyle name="S4" xfId="5"/>
    <cellStyle name="S4 2" xfId="18"/>
    <cellStyle name="S5" xfId="6"/>
    <cellStyle name="Денежный 2" xfId="19"/>
    <cellStyle name="Обычный" xfId="0" builtinId="0"/>
    <cellStyle name="Обычный 2" xfId="7"/>
    <cellStyle name="Обычный 2 2" xfId="20"/>
    <cellStyle name="Обычный 2 2 2" xfId="21"/>
    <cellStyle name="Обычный 3" xfId="8"/>
    <cellStyle name="Обычный 3 2" xfId="9"/>
    <cellStyle name="Обычный 3 3" xfId="10"/>
    <cellStyle name="Обычный 4" xfId="12"/>
    <cellStyle name="Обычный 4 2" xfId="22"/>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J1"/>
    </sheetView>
  </sheetViews>
  <sheetFormatPr defaultRowHeight="33.75" customHeight="1" x14ac:dyDescent="0.3"/>
  <cols>
    <col min="8" max="8" width="11.88671875" customWidth="1"/>
    <col min="9" max="9" width="9.109375" style="5" customWidth="1"/>
    <col min="10" max="10" width="9.109375" style="5"/>
  </cols>
  <sheetData>
    <row r="1" spans="1:20" ht="48" customHeight="1" x14ac:dyDescent="0.35">
      <c r="A1" s="122" t="s">
        <v>97</v>
      </c>
      <c r="B1" s="122"/>
      <c r="C1" s="122"/>
      <c r="D1" s="122"/>
      <c r="E1" s="122"/>
      <c r="F1" s="122"/>
      <c r="G1" s="122"/>
      <c r="H1" s="122"/>
      <c r="I1" s="122"/>
      <c r="J1" s="122"/>
    </row>
    <row r="2" spans="1:20" ht="24" customHeight="1" x14ac:dyDescent="0.3">
      <c r="A2" s="123" t="s">
        <v>52</v>
      </c>
      <c r="B2" s="124"/>
      <c r="C2" s="124"/>
      <c r="D2" s="124"/>
      <c r="E2" s="124"/>
      <c r="F2" s="124"/>
      <c r="G2" s="124"/>
      <c r="H2" s="124"/>
      <c r="I2" s="124"/>
      <c r="J2" s="124"/>
    </row>
    <row r="3" spans="1:20" ht="33.75" customHeight="1" x14ac:dyDescent="0.3">
      <c r="A3" s="119" t="s">
        <v>28</v>
      </c>
      <c r="B3" s="119"/>
      <c r="C3" s="119"/>
      <c r="D3" s="119"/>
      <c r="E3" s="119"/>
      <c r="F3" s="119"/>
      <c r="G3" s="119"/>
      <c r="H3" s="119"/>
      <c r="I3" s="119"/>
      <c r="J3" s="119"/>
      <c r="K3" s="2"/>
      <c r="L3" s="2"/>
      <c r="M3" s="2"/>
      <c r="N3" s="2"/>
      <c r="O3" s="2"/>
      <c r="P3" s="2"/>
      <c r="Q3" s="2"/>
      <c r="R3" s="2"/>
      <c r="S3" s="2"/>
      <c r="T3" s="2"/>
    </row>
    <row r="4" spans="1:20" ht="33.75" customHeight="1" x14ac:dyDescent="0.3">
      <c r="A4" s="121" t="s">
        <v>12</v>
      </c>
      <c r="B4" s="121"/>
      <c r="C4" s="121"/>
      <c r="D4" s="121"/>
      <c r="E4" s="121"/>
      <c r="F4" s="121"/>
      <c r="G4" s="121"/>
      <c r="H4" s="121"/>
      <c r="I4" s="120">
        <v>1991</v>
      </c>
      <c r="J4" s="120"/>
      <c r="K4" s="1"/>
      <c r="L4" s="1"/>
      <c r="M4" s="1"/>
      <c r="N4" s="1"/>
      <c r="O4" s="1"/>
      <c r="P4" s="1"/>
      <c r="Q4" s="1"/>
      <c r="R4" s="1"/>
      <c r="S4" s="3"/>
      <c r="T4" s="3"/>
    </row>
    <row r="5" spans="1:20" ht="33.75" customHeight="1" x14ac:dyDescent="0.3">
      <c r="A5" s="121" t="s">
        <v>13</v>
      </c>
      <c r="B5" s="121"/>
      <c r="C5" s="121"/>
      <c r="D5" s="121"/>
      <c r="E5" s="121"/>
      <c r="F5" s="121"/>
      <c r="G5" s="121"/>
      <c r="H5" s="121"/>
      <c r="I5" s="120">
        <v>9</v>
      </c>
      <c r="J5" s="120"/>
      <c r="K5" s="1"/>
      <c r="L5" s="1"/>
      <c r="M5" s="1"/>
      <c r="N5" s="1"/>
      <c r="O5" s="1"/>
      <c r="P5" s="1"/>
      <c r="Q5" s="1"/>
      <c r="R5" s="1"/>
      <c r="S5" s="3"/>
      <c r="T5" s="3"/>
    </row>
    <row r="6" spans="1:20" ht="33.75" customHeight="1" x14ac:dyDescent="0.3">
      <c r="A6" s="121" t="s">
        <v>14</v>
      </c>
      <c r="B6" s="121"/>
      <c r="C6" s="121"/>
      <c r="D6" s="121"/>
      <c r="E6" s="121"/>
      <c r="F6" s="121"/>
      <c r="G6" s="121"/>
      <c r="H6" s="121"/>
      <c r="I6" s="120">
        <v>48</v>
      </c>
      <c r="J6" s="120"/>
      <c r="K6" s="1"/>
      <c r="L6" s="1"/>
      <c r="M6" s="1"/>
      <c r="N6" s="1"/>
      <c r="O6" s="1"/>
      <c r="P6" s="1"/>
      <c r="Q6" s="1"/>
      <c r="R6" s="1"/>
      <c r="S6" s="3"/>
      <c r="T6" s="3"/>
    </row>
    <row r="7" spans="1:20" ht="33.75" customHeight="1" x14ac:dyDescent="0.3">
      <c r="A7" s="121" t="s">
        <v>15</v>
      </c>
      <c r="B7" s="121"/>
      <c r="C7" s="121"/>
      <c r="D7" s="121"/>
      <c r="E7" s="121"/>
      <c r="F7" s="121"/>
      <c r="G7" s="121"/>
      <c r="H7" s="121"/>
      <c r="I7" s="120">
        <v>1</v>
      </c>
      <c r="J7" s="120"/>
      <c r="K7" s="1"/>
      <c r="L7" s="1"/>
      <c r="M7" s="1"/>
      <c r="N7" s="1"/>
      <c r="O7" s="1"/>
      <c r="P7" s="1"/>
      <c r="Q7" s="1"/>
      <c r="R7" s="1"/>
      <c r="S7" s="3"/>
      <c r="T7" s="3"/>
    </row>
    <row r="8" spans="1:20" ht="33.75" customHeight="1" x14ac:dyDescent="0.3">
      <c r="A8" s="121" t="s">
        <v>16</v>
      </c>
      <c r="B8" s="121"/>
      <c r="C8" s="121"/>
      <c r="D8" s="121"/>
      <c r="E8" s="121"/>
      <c r="F8" s="121"/>
      <c r="G8" s="121"/>
      <c r="H8" s="121"/>
      <c r="I8" s="120">
        <v>1</v>
      </c>
      <c r="J8" s="120"/>
      <c r="K8" s="1"/>
      <c r="L8" s="1"/>
      <c r="M8" s="1"/>
      <c r="N8" s="1"/>
      <c r="O8" s="1"/>
      <c r="P8" s="1"/>
      <c r="Q8" s="1"/>
      <c r="R8" s="1"/>
      <c r="S8" s="3"/>
      <c r="T8" s="3"/>
    </row>
    <row r="9" spans="1:20" ht="33.75" customHeight="1" x14ac:dyDescent="0.3">
      <c r="A9" s="121" t="s">
        <v>17</v>
      </c>
      <c r="B9" s="121"/>
      <c r="C9" s="121"/>
      <c r="D9" s="121"/>
      <c r="E9" s="121"/>
      <c r="F9" s="121"/>
      <c r="G9" s="121"/>
      <c r="H9" s="121"/>
      <c r="I9" s="120" t="s">
        <v>23</v>
      </c>
      <c r="J9" s="120"/>
      <c r="K9" s="1"/>
      <c r="L9" s="1"/>
      <c r="M9" s="1"/>
      <c r="N9" s="1"/>
      <c r="O9" s="1"/>
      <c r="P9" s="1"/>
      <c r="Q9" s="1"/>
      <c r="R9" s="1"/>
      <c r="S9" s="3"/>
      <c r="T9" s="3"/>
    </row>
    <row r="10" spans="1:20" ht="33.75" customHeight="1" x14ac:dyDescent="0.3">
      <c r="A10" s="119" t="s">
        <v>18</v>
      </c>
      <c r="B10" s="119"/>
      <c r="C10" s="119"/>
      <c r="D10" s="119"/>
      <c r="E10" s="119"/>
      <c r="F10" s="119"/>
      <c r="G10" s="119"/>
      <c r="H10" s="119"/>
      <c r="I10" s="120" t="s">
        <v>11</v>
      </c>
      <c r="J10" s="120"/>
      <c r="K10" s="1"/>
      <c r="L10" s="1"/>
      <c r="M10" s="1"/>
      <c r="N10" s="1"/>
      <c r="O10" s="1"/>
      <c r="P10" s="1"/>
      <c r="Q10" s="1"/>
      <c r="R10" s="1"/>
      <c r="S10" s="3"/>
      <c r="T10" s="3"/>
    </row>
    <row r="11" spans="1:20" ht="33.75" customHeight="1" x14ac:dyDescent="0.3">
      <c r="A11" s="119" t="s">
        <v>19</v>
      </c>
      <c r="B11" s="119"/>
      <c r="C11" s="119"/>
      <c r="D11" s="119"/>
      <c r="E11" s="119"/>
      <c r="F11" s="119"/>
      <c r="G11" s="119"/>
      <c r="H11" s="119"/>
      <c r="I11" s="120" t="s">
        <v>11</v>
      </c>
      <c r="J11" s="120"/>
      <c r="K11" s="1"/>
      <c r="L11" s="1"/>
      <c r="M11" s="1"/>
      <c r="N11" s="1"/>
      <c r="O11" s="1"/>
      <c r="P11" s="1"/>
      <c r="Q11" s="1"/>
      <c r="R11" s="1"/>
      <c r="S11" s="3"/>
      <c r="T11" s="3"/>
    </row>
    <row r="12" spans="1:20" ht="33.75" customHeight="1" x14ac:dyDescent="0.3">
      <c r="A12" s="119" t="s">
        <v>20</v>
      </c>
      <c r="B12" s="119"/>
      <c r="C12" s="119"/>
      <c r="D12" s="119"/>
      <c r="E12" s="119"/>
      <c r="F12" s="119"/>
      <c r="G12" s="119"/>
      <c r="H12" s="119"/>
      <c r="I12" s="120" t="s">
        <v>11</v>
      </c>
      <c r="J12" s="120"/>
      <c r="K12" s="1"/>
      <c r="L12" s="1"/>
      <c r="M12" s="1"/>
      <c r="N12" s="1"/>
      <c r="O12" s="1"/>
      <c r="P12" s="1"/>
      <c r="Q12" s="1"/>
      <c r="R12" s="1"/>
      <c r="S12" s="3"/>
      <c r="T12" s="3"/>
    </row>
    <row r="13" spans="1:20" ht="33.75" customHeight="1" x14ac:dyDescent="0.3">
      <c r="A13" s="119" t="s">
        <v>21</v>
      </c>
      <c r="B13" s="119"/>
      <c r="C13" s="119"/>
      <c r="D13" s="119"/>
      <c r="E13" s="119"/>
      <c r="F13" s="119"/>
      <c r="G13" s="119"/>
      <c r="H13" s="119"/>
      <c r="I13" s="120" t="s">
        <v>11</v>
      </c>
      <c r="J13" s="120"/>
      <c r="K13" s="1"/>
      <c r="L13" s="1"/>
      <c r="M13" s="1"/>
      <c r="N13" s="1"/>
      <c r="O13" s="1"/>
      <c r="P13" s="1"/>
      <c r="Q13" s="1"/>
      <c r="R13" s="1"/>
      <c r="S13" s="3"/>
      <c r="T13" s="3"/>
    </row>
    <row r="14" spans="1:20" ht="33.75" customHeight="1" x14ac:dyDescent="0.3">
      <c r="A14" s="119" t="s">
        <v>136</v>
      </c>
      <c r="B14" s="119"/>
      <c r="C14" s="119"/>
      <c r="D14" s="119"/>
      <c r="E14" s="119"/>
      <c r="F14" s="119"/>
      <c r="G14" s="119"/>
      <c r="H14" s="119"/>
      <c r="I14" s="120">
        <v>107</v>
      </c>
      <c r="J14" s="120"/>
      <c r="K14" s="1"/>
      <c r="L14" s="1"/>
      <c r="M14" s="1"/>
      <c r="N14" s="1"/>
      <c r="O14" s="1"/>
      <c r="P14" s="1"/>
      <c r="Q14" s="1"/>
      <c r="R14" s="1"/>
      <c r="S14" s="3"/>
      <c r="T14" s="3"/>
    </row>
    <row r="15" spans="1:20" ht="33.75" customHeight="1" x14ac:dyDescent="0.3">
      <c r="A15" s="119" t="s">
        <v>22</v>
      </c>
      <c r="B15" s="119"/>
      <c r="C15" s="119"/>
      <c r="D15" s="119"/>
      <c r="E15" s="119"/>
      <c r="F15" s="119"/>
      <c r="G15" s="119"/>
      <c r="H15" s="119"/>
      <c r="I15" s="120" t="s">
        <v>55</v>
      </c>
      <c r="J15" s="120"/>
      <c r="K15" s="1"/>
      <c r="L15" s="1"/>
      <c r="M15" s="1"/>
      <c r="N15" s="1"/>
      <c r="O15" s="1"/>
      <c r="P15" s="1"/>
      <c r="Q15" s="1"/>
      <c r="R15" s="1"/>
      <c r="S15" s="3"/>
      <c r="T15" s="3"/>
    </row>
    <row r="16" spans="1:20" ht="33.75" customHeight="1" x14ac:dyDescent="0.3">
      <c r="A16" s="119" t="s">
        <v>24</v>
      </c>
      <c r="B16" s="119"/>
      <c r="C16" s="119"/>
      <c r="D16" s="119"/>
      <c r="E16" s="119"/>
      <c r="F16" s="119"/>
      <c r="G16" s="119"/>
      <c r="H16" s="119"/>
      <c r="I16" s="120" t="s">
        <v>56</v>
      </c>
      <c r="J16" s="120"/>
      <c r="K16" s="1"/>
      <c r="L16" s="2"/>
      <c r="M16" s="2"/>
      <c r="N16" s="2"/>
      <c r="O16" s="2"/>
      <c r="P16" s="2"/>
      <c r="Q16" s="2"/>
      <c r="R16" s="2"/>
      <c r="S16" s="4"/>
      <c r="T16" s="4"/>
    </row>
    <row r="17" spans="1:20" ht="33.75" customHeight="1" x14ac:dyDescent="0.3">
      <c r="A17" s="119" t="s">
        <v>25</v>
      </c>
      <c r="B17" s="119"/>
      <c r="C17" s="119"/>
      <c r="D17" s="119"/>
      <c r="E17" s="119"/>
      <c r="F17" s="119"/>
      <c r="G17" s="119"/>
      <c r="H17" s="119"/>
      <c r="I17" s="120" t="s">
        <v>58</v>
      </c>
      <c r="J17" s="120"/>
      <c r="K17" s="1"/>
      <c r="L17" s="2"/>
      <c r="M17" s="2"/>
      <c r="N17" s="2"/>
      <c r="O17" s="2"/>
      <c r="P17" s="2"/>
      <c r="Q17" s="2"/>
      <c r="R17" s="2"/>
      <c r="S17" s="4"/>
      <c r="T17" s="4"/>
    </row>
    <row r="18" spans="1:20" ht="33.75" customHeight="1" x14ac:dyDescent="0.3">
      <c r="A18" s="119" t="s">
        <v>57</v>
      </c>
      <c r="B18" s="119"/>
      <c r="C18" s="119"/>
      <c r="D18" s="119"/>
      <c r="E18" s="119"/>
      <c r="F18" s="119"/>
      <c r="G18" s="119"/>
      <c r="H18" s="119"/>
      <c r="I18" s="120" t="s">
        <v>59</v>
      </c>
      <c r="J18" s="120"/>
      <c r="K18" s="1"/>
      <c r="L18" s="1"/>
      <c r="M18" s="1"/>
      <c r="N18" s="1"/>
      <c r="O18" s="1"/>
      <c r="P18" s="1"/>
      <c r="Q18" s="1"/>
      <c r="R18" s="1"/>
      <c r="S18" s="3"/>
      <c r="T18" s="3"/>
    </row>
  </sheetData>
  <mergeCells count="33">
    <mergeCell ref="I15:J15"/>
    <mergeCell ref="I4:J4"/>
    <mergeCell ref="A15:H15"/>
    <mergeCell ref="A11:H11"/>
    <mergeCell ref="A12:H12"/>
    <mergeCell ref="A13:H13"/>
    <mergeCell ref="A4:H4"/>
    <mergeCell ref="A5:H5"/>
    <mergeCell ref="A6:H6"/>
    <mergeCell ref="A7:H7"/>
    <mergeCell ref="A8:H8"/>
    <mergeCell ref="I13:J13"/>
    <mergeCell ref="A1:J1"/>
    <mergeCell ref="A2:J2"/>
    <mergeCell ref="A3:J3"/>
    <mergeCell ref="A14:H14"/>
    <mergeCell ref="I14:J14"/>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9" workbookViewId="0">
      <selection activeCell="K15" sqref="K15"/>
    </sheetView>
  </sheetViews>
  <sheetFormatPr defaultColWidth="9.109375" defaultRowHeight="14.4" x14ac:dyDescent="0.3"/>
  <cols>
    <col min="1" max="1" width="8.109375" style="23" customWidth="1"/>
    <col min="2" max="2" width="19" style="23" customWidth="1"/>
    <col min="3" max="3" width="16.44140625" style="23" customWidth="1"/>
    <col min="4" max="4" width="12.5546875" style="23" customWidth="1"/>
    <col min="5" max="5" width="14.44140625" style="23" customWidth="1"/>
    <col min="6" max="6" width="11.44140625" style="23" customWidth="1"/>
    <col min="7" max="7" width="10.5546875" style="23" customWidth="1"/>
    <col min="8" max="8" width="16.6640625" style="23" customWidth="1"/>
    <col min="9" max="16384" width="9.109375" style="24"/>
  </cols>
  <sheetData>
    <row r="1" spans="1:8" ht="16.8" hidden="1" x14ac:dyDescent="0.3">
      <c r="A1" s="20"/>
      <c r="B1" s="20"/>
      <c r="C1" s="21"/>
      <c r="D1" s="21"/>
      <c r="E1" s="22"/>
    </row>
    <row r="2" spans="1:8" ht="17.399999999999999" hidden="1" thickBot="1" x14ac:dyDescent="0.35">
      <c r="A2" s="25"/>
      <c r="B2" s="25"/>
      <c r="C2" s="26"/>
      <c r="D2" s="26"/>
      <c r="E2" s="27" t="s">
        <v>0</v>
      </c>
    </row>
    <row r="3" spans="1:8" ht="24.75" customHeight="1" x14ac:dyDescent="0.3"/>
    <row r="4" spans="1:8" x14ac:dyDescent="0.3">
      <c r="A4" s="125" t="s">
        <v>98</v>
      </c>
      <c r="B4" s="125"/>
      <c r="C4" s="125"/>
      <c r="D4" s="125"/>
      <c r="E4" s="125"/>
      <c r="F4" s="125"/>
      <c r="G4" s="125"/>
      <c r="H4" s="125"/>
    </row>
    <row r="5" spans="1:8" x14ac:dyDescent="0.3">
      <c r="A5" s="130"/>
      <c r="B5" s="130"/>
      <c r="C5" s="130"/>
      <c r="D5" s="130"/>
      <c r="E5" s="130"/>
      <c r="F5" s="130"/>
      <c r="G5" s="130"/>
      <c r="H5" s="130"/>
    </row>
    <row r="6" spans="1:8" s="28" customFormat="1" ht="36" customHeight="1" x14ac:dyDescent="0.3">
      <c r="A6" s="63" t="s">
        <v>1</v>
      </c>
      <c r="B6" s="131" t="s">
        <v>99</v>
      </c>
      <c r="C6" s="132"/>
      <c r="D6" s="132"/>
      <c r="E6" s="63" t="s">
        <v>26</v>
      </c>
      <c r="F6" s="63" t="s">
        <v>27</v>
      </c>
      <c r="G6" s="133" t="s">
        <v>10</v>
      </c>
      <c r="H6" s="133"/>
    </row>
    <row r="7" spans="1:8" x14ac:dyDescent="0.3">
      <c r="A7" s="63"/>
      <c r="B7" s="134"/>
      <c r="C7" s="134"/>
      <c r="D7" s="134"/>
      <c r="E7" s="64"/>
      <c r="F7" s="65"/>
      <c r="G7" s="135"/>
      <c r="H7" s="135"/>
    </row>
    <row r="9" spans="1:8" ht="63.75" customHeight="1" x14ac:dyDescent="0.3">
      <c r="A9" s="126" t="s">
        <v>134</v>
      </c>
      <c r="B9" s="126"/>
      <c r="C9" s="126"/>
      <c r="D9" s="126"/>
      <c r="E9" s="126"/>
      <c r="F9" s="126"/>
      <c r="G9" s="126"/>
      <c r="H9" s="126"/>
    </row>
    <row r="10" spans="1:8" ht="111.75" customHeight="1" thickBot="1" x14ac:dyDescent="0.35">
      <c r="A10" s="127" t="s">
        <v>133</v>
      </c>
      <c r="B10" s="127"/>
      <c r="C10" s="128" t="s">
        <v>100</v>
      </c>
      <c r="D10" s="128"/>
      <c r="E10" s="129" t="s">
        <v>101</v>
      </c>
      <c r="F10" s="129"/>
      <c r="G10" s="129" t="s">
        <v>102</v>
      </c>
      <c r="H10" s="129"/>
    </row>
    <row r="11" spans="1:8" ht="15" thickBot="1" x14ac:dyDescent="0.35">
      <c r="A11" s="141">
        <v>6137.86</v>
      </c>
      <c r="B11" s="142"/>
      <c r="C11" s="143">
        <v>19733.21</v>
      </c>
      <c r="D11" s="144"/>
      <c r="E11" s="143">
        <v>0</v>
      </c>
      <c r="F11" s="144"/>
      <c r="G11" s="141">
        <f>A11+C11-E11</f>
        <v>25871.07</v>
      </c>
      <c r="H11" s="142"/>
    </row>
    <row r="13" spans="1:8" ht="48" customHeight="1" x14ac:dyDescent="0.3">
      <c r="A13" s="145" t="s">
        <v>135</v>
      </c>
      <c r="B13" s="145"/>
      <c r="C13" s="145"/>
      <c r="D13" s="145"/>
      <c r="E13" s="145"/>
      <c r="F13" s="145"/>
      <c r="G13" s="145"/>
      <c r="H13" s="145"/>
    </row>
    <row r="14" spans="1:8" x14ac:dyDescent="0.3">
      <c r="A14" s="145" t="s">
        <v>95</v>
      </c>
      <c r="B14" s="145"/>
      <c r="C14" s="145"/>
      <c r="D14" s="145"/>
      <c r="E14" s="145"/>
      <c r="F14" s="145"/>
      <c r="G14" s="145"/>
      <c r="H14" s="145"/>
    </row>
    <row r="16" spans="1:8" ht="24" customHeight="1" x14ac:dyDescent="0.3">
      <c r="A16" s="146" t="s">
        <v>9</v>
      </c>
      <c r="B16" s="146"/>
      <c r="C16" s="146"/>
      <c r="D16" s="146"/>
      <c r="E16" s="146"/>
      <c r="F16" s="146"/>
      <c r="G16" s="146"/>
      <c r="H16" s="146"/>
    </row>
    <row r="17" spans="1:8" ht="15" thickBot="1" x14ac:dyDescent="0.35">
      <c r="A17" s="30"/>
    </row>
    <row r="18" spans="1:8" ht="68.25" customHeight="1" x14ac:dyDescent="0.3">
      <c r="A18" s="66" t="s">
        <v>5</v>
      </c>
      <c r="B18" s="147" t="s">
        <v>6</v>
      </c>
      <c r="C18" s="148"/>
      <c r="D18" s="147" t="s">
        <v>7</v>
      </c>
      <c r="E18" s="154"/>
      <c r="F18" s="148"/>
      <c r="G18" s="149" t="s">
        <v>8</v>
      </c>
      <c r="H18" s="150"/>
    </row>
    <row r="19" spans="1:8" s="19" customFormat="1" ht="15" thickBot="1" x14ac:dyDescent="0.35">
      <c r="A19" s="29">
        <v>2017</v>
      </c>
      <c r="B19" s="151">
        <v>12578.68</v>
      </c>
      <c r="C19" s="151"/>
      <c r="D19" s="151">
        <v>9812.25</v>
      </c>
      <c r="E19" s="151"/>
      <c r="F19" s="151"/>
      <c r="G19" s="152">
        <v>0</v>
      </c>
      <c r="H19" s="153"/>
    </row>
    <row r="20" spans="1:8" s="19" customFormat="1" ht="15" thickBot="1" x14ac:dyDescent="0.35">
      <c r="A20" s="67" t="s">
        <v>54</v>
      </c>
      <c r="B20" s="136">
        <f>SUM(B19:B19)</f>
        <v>12578.68</v>
      </c>
      <c r="C20" s="137"/>
      <c r="D20" s="136">
        <f>SUM(D19:D19)</f>
        <v>9812.25</v>
      </c>
      <c r="E20" s="138"/>
      <c r="F20" s="137"/>
      <c r="G20" s="139">
        <f>G19</f>
        <v>0</v>
      </c>
      <c r="H20" s="140"/>
    </row>
    <row r="21" spans="1:8" ht="25.5" customHeight="1" x14ac:dyDescent="0.3"/>
    <row r="22" spans="1:8" x14ac:dyDescent="0.3">
      <c r="C22" s="99"/>
      <c r="D22" s="99"/>
      <c r="E22" s="100"/>
    </row>
    <row r="23" spans="1:8" x14ac:dyDescent="0.3">
      <c r="C23" s="100"/>
      <c r="D23" s="100"/>
      <c r="E23" s="100"/>
    </row>
    <row r="24" spans="1:8" x14ac:dyDescent="0.3">
      <c r="C24" s="100"/>
      <c r="D24" s="100"/>
      <c r="E24" s="100"/>
    </row>
    <row r="25" spans="1:8" x14ac:dyDescent="0.3">
      <c r="C25" s="100"/>
      <c r="D25" s="100"/>
      <c r="E25" s="100"/>
    </row>
  </sheetData>
  <mergeCells count="27">
    <mergeCell ref="B20:C20"/>
    <mergeCell ref="D20:F20"/>
    <mergeCell ref="G20:H20"/>
    <mergeCell ref="A11:B11"/>
    <mergeCell ref="C11:D11"/>
    <mergeCell ref="E11:F11"/>
    <mergeCell ref="G11:H11"/>
    <mergeCell ref="A13:H13"/>
    <mergeCell ref="A14:H14"/>
    <mergeCell ref="A16:H16"/>
    <mergeCell ref="B18:C18"/>
    <mergeCell ref="G18:H18"/>
    <mergeCell ref="B19:C19"/>
    <mergeCell ref="D19:F19"/>
    <mergeCell ref="G19:H19"/>
    <mergeCell ref="D18:F18"/>
    <mergeCell ref="A4:H4"/>
    <mergeCell ref="A9:H9"/>
    <mergeCell ref="A10:B10"/>
    <mergeCell ref="C10:D10"/>
    <mergeCell ref="E10:F10"/>
    <mergeCell ref="G10:H10"/>
    <mergeCell ref="A5:H5"/>
    <mergeCell ref="B6:D6"/>
    <mergeCell ref="G6:H6"/>
    <mergeCell ref="B7:D7"/>
    <mergeCell ref="G7:H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8"/>
  <sheetViews>
    <sheetView zoomScale="91" zoomScaleNormal="91" workbookViewId="0">
      <selection activeCell="B38" sqref="B38:E38"/>
    </sheetView>
  </sheetViews>
  <sheetFormatPr defaultColWidth="17.44140625" defaultRowHeight="14.4" x14ac:dyDescent="0.3"/>
  <cols>
    <col min="1" max="1" width="40.44140625" style="18" customWidth="1"/>
    <col min="2" max="2" width="13.33203125" style="12" customWidth="1"/>
    <col min="3" max="5" width="13.33203125" style="17" customWidth="1"/>
    <col min="6" max="6" width="17.44140625" style="17" hidden="1" customWidth="1"/>
    <col min="7" max="9" width="17.44140625" style="17"/>
    <col min="10" max="16384" width="17.44140625" style="16"/>
  </cols>
  <sheetData>
    <row r="1" spans="1:10" ht="50.25" customHeight="1" x14ac:dyDescent="0.3">
      <c r="A1" s="155" t="s">
        <v>84</v>
      </c>
      <c r="B1" s="156"/>
      <c r="C1" s="156"/>
      <c r="D1" s="156"/>
      <c r="E1" s="156"/>
      <c r="F1" s="156"/>
      <c r="G1" s="15"/>
      <c r="H1" s="15"/>
      <c r="I1" s="15"/>
      <c r="J1" s="6"/>
    </row>
    <row r="2" spans="1:10" ht="41.25" customHeight="1" x14ac:dyDescent="0.3">
      <c r="A2" s="157" t="s">
        <v>29</v>
      </c>
      <c r="B2" s="157" t="s">
        <v>60</v>
      </c>
      <c r="C2" s="157" t="s">
        <v>67</v>
      </c>
      <c r="D2" s="157" t="s">
        <v>68</v>
      </c>
      <c r="E2" s="61" t="s">
        <v>69</v>
      </c>
      <c r="F2" s="19"/>
      <c r="G2" s="13"/>
      <c r="H2" s="13"/>
      <c r="I2" s="13"/>
      <c r="J2" s="6"/>
    </row>
    <row r="3" spans="1:10" ht="34.5" customHeight="1" x14ac:dyDescent="0.3">
      <c r="A3" s="158"/>
      <c r="B3" s="158"/>
      <c r="C3" s="158"/>
      <c r="D3" s="158"/>
      <c r="E3" s="50" t="s">
        <v>30</v>
      </c>
      <c r="F3" s="19"/>
      <c r="G3" s="7"/>
      <c r="H3" s="7"/>
      <c r="I3" s="7"/>
      <c r="J3" s="6"/>
    </row>
    <row r="4" spans="1:10" x14ac:dyDescent="0.3">
      <c r="A4" s="51" t="s">
        <v>85</v>
      </c>
      <c r="B4" s="52">
        <v>0</v>
      </c>
      <c r="C4" s="53">
        <v>98341.65</v>
      </c>
      <c r="D4" s="52">
        <v>88738.02</v>
      </c>
      <c r="E4" s="53">
        <v>9603.6299999999992</v>
      </c>
      <c r="F4" s="19"/>
      <c r="G4" s="7"/>
      <c r="H4" s="7"/>
      <c r="I4" s="7"/>
      <c r="J4" s="6"/>
    </row>
    <row r="5" spans="1:10" x14ac:dyDescent="0.3">
      <c r="A5" s="51" t="s">
        <v>86</v>
      </c>
      <c r="B5" s="54">
        <v>0</v>
      </c>
      <c r="C5" s="53">
        <v>37592.82</v>
      </c>
      <c r="D5" s="54">
        <v>33921.54</v>
      </c>
      <c r="E5" s="53">
        <v>3671.28</v>
      </c>
      <c r="F5" s="19"/>
      <c r="G5" s="7"/>
      <c r="H5" s="8"/>
      <c r="I5" s="7"/>
      <c r="J5" s="6"/>
    </row>
    <row r="6" spans="1:10" x14ac:dyDescent="0.3">
      <c r="A6" s="51" t="s">
        <v>87</v>
      </c>
      <c r="B6" s="54">
        <v>0</v>
      </c>
      <c r="C6" s="53">
        <v>45883.53</v>
      </c>
      <c r="D6" s="54">
        <v>41402.620000000003</v>
      </c>
      <c r="E6" s="53">
        <v>4480.91</v>
      </c>
      <c r="F6" s="19"/>
      <c r="G6" s="9"/>
      <c r="H6" s="9"/>
      <c r="I6" s="10"/>
      <c r="J6" s="6"/>
    </row>
    <row r="7" spans="1:10" x14ac:dyDescent="0.3">
      <c r="A7" s="51" t="s">
        <v>88</v>
      </c>
      <c r="B7" s="54">
        <v>0</v>
      </c>
      <c r="C7" s="53">
        <v>11435.04</v>
      </c>
      <c r="D7" s="54">
        <v>10318.23</v>
      </c>
      <c r="E7" s="53">
        <v>1116.81</v>
      </c>
      <c r="F7" s="19"/>
      <c r="G7" s="11"/>
      <c r="H7" s="9"/>
      <c r="I7" s="9"/>
      <c r="J7" s="6"/>
    </row>
    <row r="8" spans="1:10" x14ac:dyDescent="0.3">
      <c r="A8" s="51" t="s">
        <v>89</v>
      </c>
      <c r="B8" s="54">
        <v>0</v>
      </c>
      <c r="C8" s="53">
        <v>11435.04</v>
      </c>
      <c r="D8" s="54">
        <v>10318.23</v>
      </c>
      <c r="E8" s="53">
        <v>1116.81</v>
      </c>
      <c r="F8" s="19"/>
      <c r="J8" s="6"/>
    </row>
    <row r="9" spans="1:10" x14ac:dyDescent="0.3">
      <c r="A9" s="51" t="s">
        <v>90</v>
      </c>
      <c r="B9" s="54">
        <v>0</v>
      </c>
      <c r="C9" s="53">
        <v>5288.76</v>
      </c>
      <c r="D9" s="54">
        <v>4772.1099999999997</v>
      </c>
      <c r="E9" s="53">
        <v>516.65</v>
      </c>
      <c r="F9" s="19"/>
      <c r="G9" s="13"/>
      <c r="H9" s="13"/>
      <c r="I9" s="14"/>
      <c r="J9" s="6"/>
    </row>
    <row r="10" spans="1:10" x14ac:dyDescent="0.3">
      <c r="A10" s="51" t="s">
        <v>31</v>
      </c>
      <c r="B10" s="54">
        <v>2068.06</v>
      </c>
      <c r="C10" s="53">
        <v>0</v>
      </c>
      <c r="D10" s="54">
        <v>861.39</v>
      </c>
      <c r="E10" s="53">
        <v>1206.67</v>
      </c>
      <c r="F10" s="19"/>
      <c r="G10" s="13"/>
      <c r="H10" s="13"/>
      <c r="I10" s="14"/>
      <c r="J10" s="6"/>
    </row>
    <row r="11" spans="1:10" x14ac:dyDescent="0.3">
      <c r="A11" s="51" t="s">
        <v>32</v>
      </c>
      <c r="B11" s="54">
        <v>12867.17</v>
      </c>
      <c r="C11" s="53">
        <v>109728.96000000001</v>
      </c>
      <c r="D11" s="54">
        <v>110487.05</v>
      </c>
      <c r="E11" s="53">
        <v>12109.08</v>
      </c>
      <c r="F11" s="19"/>
      <c r="G11" s="13"/>
      <c r="H11" s="13"/>
      <c r="I11" s="14"/>
      <c r="J11" s="6"/>
    </row>
    <row r="12" spans="1:10" x14ac:dyDescent="0.3">
      <c r="A12" s="51" t="s">
        <v>49</v>
      </c>
      <c r="B12" s="54">
        <v>25154.38</v>
      </c>
      <c r="C12" s="53">
        <v>55793.61</v>
      </c>
      <c r="D12" s="54">
        <v>72773.02</v>
      </c>
      <c r="E12" s="53">
        <v>8174.97</v>
      </c>
      <c r="F12" s="19"/>
      <c r="J12" s="6"/>
    </row>
    <row r="13" spans="1:10" x14ac:dyDescent="0.3">
      <c r="A13" s="55" t="s">
        <v>33</v>
      </c>
      <c r="B13" s="56">
        <v>171.88</v>
      </c>
      <c r="C13" s="57">
        <v>1238.97</v>
      </c>
      <c r="D13" s="56">
        <v>1271.2</v>
      </c>
      <c r="E13" s="57">
        <v>139.65</v>
      </c>
      <c r="F13" s="19"/>
      <c r="J13" s="6"/>
    </row>
    <row r="14" spans="1:10" x14ac:dyDescent="0.3">
      <c r="A14" s="51" t="s">
        <v>34</v>
      </c>
      <c r="B14" s="58">
        <v>773.21</v>
      </c>
      <c r="C14" s="53">
        <v>6861.12</v>
      </c>
      <c r="D14" s="58">
        <v>6880.08</v>
      </c>
      <c r="E14" s="53">
        <v>754.25</v>
      </c>
      <c r="F14" s="19"/>
      <c r="J14" s="6"/>
    </row>
    <row r="15" spans="1:10" x14ac:dyDescent="0.3">
      <c r="A15" s="51" t="s">
        <v>35</v>
      </c>
      <c r="B15" s="56">
        <v>9709.4699999999993</v>
      </c>
      <c r="C15" s="53">
        <v>51696.24</v>
      </c>
      <c r="D15" s="56">
        <v>55305.23</v>
      </c>
      <c r="E15" s="53">
        <v>6100.48</v>
      </c>
      <c r="F15" s="19"/>
      <c r="J15" s="6"/>
    </row>
    <row r="16" spans="1:10" x14ac:dyDescent="0.3">
      <c r="A16" s="51" t="s">
        <v>36</v>
      </c>
      <c r="B16" s="56">
        <v>7303.59</v>
      </c>
      <c r="C16" s="53">
        <v>49075.38</v>
      </c>
      <c r="D16" s="56">
        <v>50795.360000000001</v>
      </c>
      <c r="E16" s="53">
        <v>5583.61</v>
      </c>
      <c r="F16" s="19"/>
      <c r="J16" s="6"/>
    </row>
    <row r="17" spans="1:10" x14ac:dyDescent="0.3">
      <c r="A17" s="51" t="s">
        <v>37</v>
      </c>
      <c r="B17" s="56">
        <v>8399.2000000000007</v>
      </c>
      <c r="C17" s="53">
        <v>39069.99</v>
      </c>
      <c r="D17" s="56">
        <v>42743.65</v>
      </c>
      <c r="E17" s="53">
        <v>4725.54</v>
      </c>
      <c r="F17" s="19"/>
      <c r="J17" s="6"/>
    </row>
    <row r="18" spans="1:10" x14ac:dyDescent="0.3">
      <c r="A18" s="51" t="s">
        <v>53</v>
      </c>
      <c r="B18" s="56">
        <v>1453.46</v>
      </c>
      <c r="C18" s="53">
        <v>3525.78</v>
      </c>
      <c r="D18" s="56">
        <v>4541.8</v>
      </c>
      <c r="E18" s="53">
        <v>437.44</v>
      </c>
      <c r="F18" s="19"/>
      <c r="J18" s="6"/>
    </row>
    <row r="19" spans="1:10" x14ac:dyDescent="0.3">
      <c r="A19" s="51" t="s">
        <v>38</v>
      </c>
      <c r="B19" s="56">
        <v>21.39</v>
      </c>
      <c r="C19" s="53">
        <v>0</v>
      </c>
      <c r="D19" s="56">
        <v>8.94</v>
      </c>
      <c r="E19" s="53">
        <v>12.45</v>
      </c>
      <c r="F19" s="19"/>
      <c r="J19" s="6"/>
    </row>
    <row r="20" spans="1:10" x14ac:dyDescent="0.3">
      <c r="A20" s="51" t="s">
        <v>50</v>
      </c>
      <c r="B20" s="56">
        <v>0.01</v>
      </c>
      <c r="C20" s="53">
        <v>0</v>
      </c>
      <c r="D20" s="56">
        <v>0</v>
      </c>
      <c r="E20" s="53">
        <v>0.01</v>
      </c>
      <c r="F20" s="19"/>
      <c r="J20" s="6"/>
    </row>
    <row r="21" spans="1:10" x14ac:dyDescent="0.3">
      <c r="A21" s="51" t="s">
        <v>3</v>
      </c>
      <c r="B21" s="56">
        <v>124886.23</v>
      </c>
      <c r="C21" s="53">
        <v>588946.94999999995</v>
      </c>
      <c r="D21" s="56">
        <v>574505.88</v>
      </c>
      <c r="E21" s="53">
        <v>139327.29999999999</v>
      </c>
      <c r="F21" s="19"/>
      <c r="J21" s="6"/>
    </row>
    <row r="22" spans="1:10" x14ac:dyDescent="0.3">
      <c r="A22" s="51" t="s">
        <v>39</v>
      </c>
      <c r="B22" s="56">
        <v>22822.37</v>
      </c>
      <c r="C22" s="53">
        <v>105885.78</v>
      </c>
      <c r="D22" s="56">
        <v>105555.42</v>
      </c>
      <c r="E22" s="53">
        <v>23152.73</v>
      </c>
      <c r="F22" s="19"/>
      <c r="J22" s="6"/>
    </row>
    <row r="23" spans="1:10" x14ac:dyDescent="0.3">
      <c r="A23" s="51" t="s">
        <v>40</v>
      </c>
      <c r="B23" s="56">
        <v>443.58</v>
      </c>
      <c r="C23" s="53">
        <v>0</v>
      </c>
      <c r="D23" s="56">
        <v>189.51</v>
      </c>
      <c r="E23" s="53">
        <v>254.07</v>
      </c>
      <c r="F23" s="19"/>
      <c r="J23" s="6"/>
    </row>
    <row r="24" spans="1:10" x14ac:dyDescent="0.3">
      <c r="A24" s="51" t="s">
        <v>4</v>
      </c>
      <c r="B24" s="56">
        <v>38605.99</v>
      </c>
      <c r="C24" s="53">
        <v>173747.54</v>
      </c>
      <c r="D24" s="56">
        <v>176364.56</v>
      </c>
      <c r="E24" s="53">
        <v>35988.97</v>
      </c>
      <c r="F24" s="19"/>
      <c r="G24" s="9"/>
      <c r="H24" s="9"/>
      <c r="I24" s="10"/>
      <c r="J24" s="6"/>
    </row>
    <row r="25" spans="1:10" x14ac:dyDescent="0.3">
      <c r="A25" s="51" t="s">
        <v>51</v>
      </c>
      <c r="B25" s="56">
        <v>18755.3</v>
      </c>
      <c r="C25" s="53">
        <v>141222.84</v>
      </c>
      <c r="D25" s="56">
        <v>143879.14000000001</v>
      </c>
      <c r="E25" s="53">
        <v>16099</v>
      </c>
      <c r="F25" s="19"/>
      <c r="G25" s="9"/>
      <c r="H25" s="9"/>
      <c r="I25" s="9"/>
      <c r="J25" s="6"/>
    </row>
    <row r="26" spans="1:10" x14ac:dyDescent="0.3">
      <c r="A26" s="51" t="s">
        <v>41</v>
      </c>
      <c r="B26" s="56">
        <v>3605.58</v>
      </c>
      <c r="C26" s="53">
        <v>42214.83</v>
      </c>
      <c r="D26" s="56">
        <v>41258.019999999997</v>
      </c>
      <c r="E26" s="53">
        <v>4562.3900000000003</v>
      </c>
      <c r="F26" s="19"/>
      <c r="G26" s="13"/>
      <c r="H26" s="13"/>
      <c r="I26" s="14"/>
      <c r="J26" s="6"/>
    </row>
    <row r="27" spans="1:10" x14ac:dyDescent="0.3">
      <c r="A27" s="51" t="s">
        <v>42</v>
      </c>
      <c r="B27" s="56">
        <v>14276.81</v>
      </c>
      <c r="C27" s="53">
        <v>18253.28</v>
      </c>
      <c r="D27" s="56">
        <v>23161.06</v>
      </c>
      <c r="E27" s="53">
        <v>9369.0300000000007</v>
      </c>
      <c r="F27" s="19"/>
      <c r="G27" s="13"/>
      <c r="H27" s="13"/>
      <c r="I27" s="14"/>
      <c r="J27" s="6"/>
    </row>
    <row r="28" spans="1:10" x14ac:dyDescent="0.3">
      <c r="A28" s="51" t="s">
        <v>43</v>
      </c>
      <c r="B28" s="56">
        <v>169.89</v>
      </c>
      <c r="C28" s="53">
        <v>0</v>
      </c>
      <c r="D28" s="56">
        <v>72.56</v>
      </c>
      <c r="E28" s="53">
        <v>97.33</v>
      </c>
      <c r="F28" s="19"/>
      <c r="G28" s="13"/>
      <c r="H28" s="13"/>
      <c r="I28" s="13"/>
      <c r="J28" s="6"/>
    </row>
    <row r="29" spans="1:10" x14ac:dyDescent="0.3">
      <c r="A29" s="51" t="s">
        <v>2</v>
      </c>
      <c r="B29" s="56">
        <v>4253.22</v>
      </c>
      <c r="C29" s="53">
        <v>25125.41</v>
      </c>
      <c r="D29" s="56">
        <v>27557</v>
      </c>
      <c r="E29" s="53">
        <v>1821.63</v>
      </c>
      <c r="F29" s="19"/>
      <c r="G29" s="13"/>
      <c r="H29" s="13"/>
      <c r="I29" s="14"/>
      <c r="J29" s="6"/>
    </row>
    <row r="30" spans="1:10" x14ac:dyDescent="0.3">
      <c r="A30" s="51" t="s">
        <v>44</v>
      </c>
      <c r="B30" s="54">
        <v>58412.78</v>
      </c>
      <c r="C30" s="53">
        <v>264374.2</v>
      </c>
      <c r="D30" s="54">
        <v>266908.65999999997</v>
      </c>
      <c r="E30" s="53">
        <v>55878.32</v>
      </c>
      <c r="F30" s="19"/>
      <c r="G30" s="13"/>
      <c r="H30" s="13"/>
      <c r="I30" s="14"/>
      <c r="J30" s="6"/>
    </row>
    <row r="31" spans="1:10" x14ac:dyDescent="0.3">
      <c r="A31" s="51" t="s">
        <v>45</v>
      </c>
      <c r="B31" s="59">
        <v>0.08</v>
      </c>
      <c r="C31" s="53">
        <v>0</v>
      </c>
      <c r="D31" s="59">
        <v>7.0000000000000007E-2</v>
      </c>
      <c r="E31" s="53">
        <v>0.01</v>
      </c>
      <c r="F31" s="19"/>
      <c r="G31" s="9"/>
      <c r="H31" s="9"/>
      <c r="I31" s="9"/>
      <c r="J31" s="6"/>
    </row>
    <row r="32" spans="1:10" x14ac:dyDescent="0.3">
      <c r="A32" s="51" t="s">
        <v>91</v>
      </c>
      <c r="B32" s="54">
        <v>0</v>
      </c>
      <c r="C32" s="53">
        <v>32907.56</v>
      </c>
      <c r="D32" s="54">
        <v>29036.49</v>
      </c>
      <c r="E32" s="53">
        <v>3871.07</v>
      </c>
      <c r="F32" s="19"/>
      <c r="G32" s="13"/>
      <c r="H32" s="13"/>
      <c r="I32" s="13"/>
      <c r="J32" s="6"/>
    </row>
    <row r="33" spans="1:10" x14ac:dyDescent="0.3">
      <c r="A33" s="51" t="s">
        <v>92</v>
      </c>
      <c r="B33" s="54">
        <v>0</v>
      </c>
      <c r="C33" s="53">
        <v>22012.69</v>
      </c>
      <c r="D33" s="54">
        <v>19423.150000000001</v>
      </c>
      <c r="E33" s="53">
        <v>2589.54</v>
      </c>
      <c r="F33" s="19"/>
      <c r="G33" s="10"/>
      <c r="H33" s="10"/>
      <c r="I33" s="10"/>
      <c r="J33" s="6"/>
    </row>
    <row r="34" spans="1:10" x14ac:dyDescent="0.3">
      <c r="A34" s="51" t="s">
        <v>46</v>
      </c>
      <c r="B34" s="54">
        <v>11078.03</v>
      </c>
      <c r="C34" s="53">
        <v>96621.66</v>
      </c>
      <c r="D34" s="54">
        <v>96878.05</v>
      </c>
      <c r="E34" s="53">
        <v>10821.64</v>
      </c>
      <c r="F34" s="19"/>
    </row>
    <row r="35" spans="1:10" x14ac:dyDescent="0.3">
      <c r="A35" s="51" t="s">
        <v>47</v>
      </c>
      <c r="B35" s="54">
        <v>17742.95</v>
      </c>
      <c r="C35" s="53">
        <v>16073.53</v>
      </c>
      <c r="D35" s="54">
        <v>8056.5</v>
      </c>
      <c r="E35" s="53">
        <v>25759.98</v>
      </c>
      <c r="F35" s="19"/>
    </row>
    <row r="36" spans="1:10" x14ac:dyDescent="0.3">
      <c r="A36" s="51" t="s">
        <v>93</v>
      </c>
      <c r="B36" s="54">
        <v>0</v>
      </c>
      <c r="C36" s="53">
        <v>1362.75</v>
      </c>
      <c r="D36" s="54">
        <v>407.98</v>
      </c>
      <c r="E36" s="53">
        <v>954.77</v>
      </c>
      <c r="F36" s="19"/>
    </row>
    <row r="37" spans="1:10" x14ac:dyDescent="0.3">
      <c r="A37" s="51" t="s">
        <v>94</v>
      </c>
      <c r="B37" s="59">
        <v>0</v>
      </c>
      <c r="C37" s="53">
        <v>4264.05</v>
      </c>
      <c r="D37" s="59">
        <v>1319.93</v>
      </c>
      <c r="E37" s="53">
        <v>2944.12</v>
      </c>
      <c r="F37" s="19"/>
    </row>
    <row r="38" spans="1:10" x14ac:dyDescent="0.3">
      <c r="A38" s="60" t="s">
        <v>48</v>
      </c>
      <c r="B38" s="53">
        <v>382974.63</v>
      </c>
      <c r="C38" s="52">
        <v>2059979.96</v>
      </c>
      <c r="D38" s="53">
        <v>2049712.45</v>
      </c>
      <c r="E38" s="52">
        <v>393242.14</v>
      </c>
      <c r="F38" s="19"/>
    </row>
  </sheetData>
  <mergeCells count="5">
    <mergeCell ref="A1:F1"/>
    <mergeCell ref="A2:A3"/>
    <mergeCell ref="B2:B3"/>
    <mergeCell ref="C2:C3"/>
    <mergeCell ref="D2:D3"/>
  </mergeCells>
  <pageMargins left="0" right="0"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47"/>
  <sheetViews>
    <sheetView topLeftCell="A7" workbookViewId="0">
      <selection activeCell="F26" sqref="F26"/>
    </sheetView>
  </sheetViews>
  <sheetFormatPr defaultColWidth="17.44140625" defaultRowHeight="14.4" x14ac:dyDescent="0.3"/>
  <cols>
    <col min="1" max="1" width="40.44140625" style="18" customWidth="1"/>
    <col min="2" max="2" width="13.33203125" style="12" customWidth="1"/>
    <col min="3" max="3" width="14.6640625" style="17" customWidth="1"/>
    <col min="4" max="4" width="14.44140625" style="17" customWidth="1"/>
    <col min="5" max="5" width="13.33203125" style="17" customWidth="1"/>
    <col min="6" max="6" width="17.44140625" style="17" customWidth="1"/>
    <col min="7" max="9" width="17.44140625" style="17"/>
    <col min="10" max="16384" width="17.44140625" style="16"/>
  </cols>
  <sheetData>
    <row r="1" spans="1:10" ht="36" customHeight="1" thickBot="1" x14ac:dyDescent="0.35">
      <c r="A1" s="160" t="s">
        <v>129</v>
      </c>
      <c r="B1" s="161"/>
      <c r="C1" s="161"/>
      <c r="D1" s="161"/>
      <c r="E1" s="161"/>
      <c r="F1" s="161"/>
      <c r="G1" s="15"/>
      <c r="H1" s="15"/>
      <c r="I1" s="15"/>
      <c r="J1" s="6"/>
    </row>
    <row r="2" spans="1:10" ht="50.25" customHeight="1" x14ac:dyDescent="0.3">
      <c r="A2" s="162" t="s">
        <v>29</v>
      </c>
      <c r="B2" s="164" t="s">
        <v>126</v>
      </c>
      <c r="C2" s="166" t="s">
        <v>127</v>
      </c>
      <c r="D2" s="167" t="s">
        <v>128</v>
      </c>
      <c r="E2" s="169" t="s">
        <v>103</v>
      </c>
      <c r="F2" s="171" t="s">
        <v>130</v>
      </c>
      <c r="G2" s="13"/>
      <c r="H2" s="13"/>
      <c r="I2" s="13"/>
      <c r="J2" s="6"/>
    </row>
    <row r="3" spans="1:10" ht="34.5" customHeight="1" x14ac:dyDescent="0.3">
      <c r="A3" s="163"/>
      <c r="B3" s="165"/>
      <c r="C3" s="165"/>
      <c r="D3" s="168"/>
      <c r="E3" s="170"/>
      <c r="F3" s="172"/>
      <c r="G3" s="7"/>
      <c r="H3" s="7"/>
      <c r="I3" s="7"/>
      <c r="J3" s="6"/>
    </row>
    <row r="4" spans="1:10" ht="19.5" customHeight="1" x14ac:dyDescent="0.3">
      <c r="A4" s="75" t="s">
        <v>104</v>
      </c>
      <c r="B4" s="76"/>
      <c r="C4" s="76"/>
      <c r="D4" s="76"/>
      <c r="E4" s="77"/>
      <c r="F4" s="110"/>
      <c r="G4" s="7"/>
      <c r="H4" s="7"/>
      <c r="I4" s="7"/>
      <c r="J4" s="6"/>
    </row>
    <row r="5" spans="1:10" ht="25.5" customHeight="1" x14ac:dyDescent="0.3">
      <c r="A5" s="78" t="s">
        <v>85</v>
      </c>
      <c r="B5" s="79">
        <v>0</v>
      </c>
      <c r="C5" s="101">
        <v>38879</v>
      </c>
      <c r="D5" s="102">
        <v>30328.45</v>
      </c>
      <c r="E5" s="79">
        <f>B5+C5-D5</f>
        <v>8550.5499999999993</v>
      </c>
      <c r="F5" s="101">
        <v>38879</v>
      </c>
      <c r="G5" s="7"/>
      <c r="H5" s="7"/>
      <c r="I5" s="7"/>
      <c r="J5" s="6"/>
    </row>
    <row r="6" spans="1:10" ht="24" customHeight="1" x14ac:dyDescent="0.3">
      <c r="A6" s="78" t="s">
        <v>86</v>
      </c>
      <c r="B6" s="79">
        <v>0</v>
      </c>
      <c r="C6" s="101">
        <v>31509.919999999998</v>
      </c>
      <c r="D6" s="103">
        <v>24580.04</v>
      </c>
      <c r="E6" s="79">
        <f t="shared" ref="E6:E26" si="0">B6+C6-D6</f>
        <v>6929.8799999999974</v>
      </c>
      <c r="F6" s="101">
        <v>31509.919999999998</v>
      </c>
      <c r="G6" s="7"/>
      <c r="H6" s="8"/>
      <c r="I6" s="7"/>
      <c r="J6" s="6"/>
    </row>
    <row r="7" spans="1:10" ht="19.5" customHeight="1" x14ac:dyDescent="0.3">
      <c r="A7" s="78" t="s">
        <v>87</v>
      </c>
      <c r="B7" s="79">
        <v>0</v>
      </c>
      <c r="C7" s="101">
        <v>8004.56</v>
      </c>
      <c r="D7" s="103">
        <v>6244.04</v>
      </c>
      <c r="E7" s="79">
        <f t="shared" si="0"/>
        <v>1760.5200000000004</v>
      </c>
      <c r="F7" s="111">
        <v>5473.39</v>
      </c>
      <c r="G7" s="9"/>
      <c r="H7" s="9"/>
      <c r="I7" s="10"/>
      <c r="J7" s="6"/>
    </row>
    <row r="8" spans="1:10" ht="24.75" customHeight="1" x14ac:dyDescent="0.3">
      <c r="A8" s="78" t="s">
        <v>88</v>
      </c>
      <c r="B8" s="79">
        <v>0</v>
      </c>
      <c r="C8" s="101">
        <v>5082.24</v>
      </c>
      <c r="D8" s="103">
        <v>3964.43</v>
      </c>
      <c r="E8" s="79">
        <f t="shared" si="0"/>
        <v>1117.81</v>
      </c>
      <c r="F8" s="173">
        <v>10504.91</v>
      </c>
      <c r="G8" s="11"/>
      <c r="H8" s="9"/>
      <c r="I8" s="9"/>
      <c r="J8" s="6"/>
    </row>
    <row r="9" spans="1:10" ht="19.5" customHeight="1" x14ac:dyDescent="0.3">
      <c r="A9" s="78" t="s">
        <v>89</v>
      </c>
      <c r="B9" s="79">
        <v>0</v>
      </c>
      <c r="C9" s="101">
        <v>5082.24</v>
      </c>
      <c r="D9" s="103">
        <v>3964.43</v>
      </c>
      <c r="E9" s="79">
        <f t="shared" si="0"/>
        <v>1117.81</v>
      </c>
      <c r="F9" s="174"/>
      <c r="J9" s="6"/>
    </row>
    <row r="10" spans="1:10" ht="21.75" customHeight="1" x14ac:dyDescent="0.3">
      <c r="A10" s="78" t="s">
        <v>90</v>
      </c>
      <c r="B10" s="79">
        <v>0</v>
      </c>
      <c r="C10" s="104">
        <v>2350.56</v>
      </c>
      <c r="D10" s="105">
        <v>1833.55</v>
      </c>
      <c r="E10" s="79">
        <f t="shared" si="0"/>
        <v>517.01</v>
      </c>
      <c r="F10" s="175"/>
      <c r="G10" s="13"/>
      <c r="H10" s="13"/>
      <c r="I10" s="14"/>
      <c r="J10" s="6"/>
    </row>
    <row r="11" spans="1:10" ht="19.5" customHeight="1" x14ac:dyDescent="0.3">
      <c r="A11" s="78" t="s">
        <v>137</v>
      </c>
      <c r="B11" s="79">
        <v>0</v>
      </c>
      <c r="C11" s="106">
        <v>1461.2</v>
      </c>
      <c r="D11" s="105">
        <v>1141.2</v>
      </c>
      <c r="E11" s="79">
        <f t="shared" si="0"/>
        <v>320</v>
      </c>
      <c r="F11" s="112">
        <v>0</v>
      </c>
      <c r="G11" s="13"/>
      <c r="H11" s="13"/>
      <c r="I11" s="14"/>
      <c r="J11" s="6"/>
    </row>
    <row r="12" spans="1:10" ht="19.5" customHeight="1" x14ac:dyDescent="0.3">
      <c r="A12" s="78" t="s">
        <v>32</v>
      </c>
      <c r="B12" s="79">
        <v>0</v>
      </c>
      <c r="C12" s="106">
        <v>37545.24</v>
      </c>
      <c r="D12" s="105">
        <v>29287.98</v>
      </c>
      <c r="E12" s="79">
        <f t="shared" si="0"/>
        <v>8257.2599999999984</v>
      </c>
      <c r="F12" s="106">
        <v>37545.24</v>
      </c>
      <c r="H12" s="74"/>
      <c r="J12" s="6"/>
    </row>
    <row r="13" spans="1:10" ht="24" customHeight="1" x14ac:dyDescent="0.3">
      <c r="A13" s="78" t="s">
        <v>33</v>
      </c>
      <c r="B13" s="79">
        <v>0</v>
      </c>
      <c r="C13" s="106">
        <v>381.2</v>
      </c>
      <c r="D13" s="105">
        <v>297.20999999999998</v>
      </c>
      <c r="E13" s="79">
        <f t="shared" si="0"/>
        <v>83.990000000000009</v>
      </c>
      <c r="F13" s="111">
        <v>0</v>
      </c>
      <c r="J13" s="6"/>
    </row>
    <row r="14" spans="1:10" ht="19.5" customHeight="1" x14ac:dyDescent="0.3">
      <c r="A14" s="78" t="s">
        <v>34</v>
      </c>
      <c r="B14" s="79">
        <v>0</v>
      </c>
      <c r="C14" s="106">
        <v>2287.04</v>
      </c>
      <c r="D14" s="105">
        <v>1784.06</v>
      </c>
      <c r="E14" s="79">
        <f t="shared" si="0"/>
        <v>502.98</v>
      </c>
      <c r="F14" s="106">
        <v>2287.04</v>
      </c>
      <c r="J14" s="6"/>
    </row>
    <row r="15" spans="1:10" ht="23.25" customHeight="1" x14ac:dyDescent="0.3">
      <c r="A15" s="78" t="s">
        <v>35</v>
      </c>
      <c r="B15" s="79">
        <v>0</v>
      </c>
      <c r="C15" s="106">
        <v>24712.28</v>
      </c>
      <c r="D15" s="107">
        <v>19277.39</v>
      </c>
      <c r="E15" s="79">
        <f t="shared" si="0"/>
        <v>5434.8899999999994</v>
      </c>
      <c r="F15" s="106">
        <v>24712.28</v>
      </c>
      <c r="J15" s="6"/>
    </row>
    <row r="16" spans="1:10" ht="19.5" customHeight="1" x14ac:dyDescent="0.3">
      <c r="A16" s="78" t="s">
        <v>36</v>
      </c>
      <c r="B16" s="79">
        <v>0</v>
      </c>
      <c r="C16" s="106">
        <v>21599.52</v>
      </c>
      <c r="D16" s="98">
        <v>16849.12</v>
      </c>
      <c r="E16" s="79">
        <f t="shared" si="0"/>
        <v>4750.4000000000015</v>
      </c>
      <c r="F16" s="106">
        <v>21599.52</v>
      </c>
      <c r="J16" s="6"/>
    </row>
    <row r="17" spans="1:10" ht="19.5" customHeight="1" x14ac:dyDescent="0.3">
      <c r="A17" s="78" t="s">
        <v>37</v>
      </c>
      <c r="B17" s="79">
        <v>0</v>
      </c>
      <c r="C17" s="106">
        <v>17343.2</v>
      </c>
      <c r="D17" s="98">
        <v>13528.83</v>
      </c>
      <c r="E17" s="79">
        <f t="shared" si="0"/>
        <v>3814.3700000000008</v>
      </c>
      <c r="F17" s="106">
        <v>17343.2</v>
      </c>
      <c r="J17" s="6"/>
    </row>
    <row r="18" spans="1:10" ht="19.5" customHeight="1" x14ac:dyDescent="0.3">
      <c r="A18" s="78" t="s">
        <v>51</v>
      </c>
      <c r="B18" s="79">
        <v>0</v>
      </c>
      <c r="C18" s="97">
        <v>44850.8</v>
      </c>
      <c r="D18" s="98">
        <v>34986.85</v>
      </c>
      <c r="E18" s="79">
        <f t="shared" si="0"/>
        <v>9863.9500000000044</v>
      </c>
      <c r="F18" s="111">
        <v>45225.15</v>
      </c>
    </row>
    <row r="19" spans="1:10" ht="19.5" customHeight="1" x14ac:dyDescent="0.3">
      <c r="A19" s="78" t="s">
        <v>41</v>
      </c>
      <c r="B19" s="79">
        <v>0</v>
      </c>
      <c r="C19" s="97">
        <v>15310.44</v>
      </c>
      <c r="D19" s="98">
        <v>11943.12</v>
      </c>
      <c r="E19" s="79">
        <f t="shared" si="0"/>
        <v>3367.3199999999997</v>
      </c>
      <c r="F19" s="176">
        <v>31375.360000000001</v>
      </c>
    </row>
    <row r="20" spans="1:10" ht="19.5" customHeight="1" x14ac:dyDescent="0.3">
      <c r="A20" s="78" t="s">
        <v>42</v>
      </c>
      <c r="B20" s="79">
        <v>0</v>
      </c>
      <c r="C20" s="97">
        <v>6372.4</v>
      </c>
      <c r="D20" s="98">
        <v>4775.67</v>
      </c>
      <c r="E20" s="79">
        <f t="shared" si="0"/>
        <v>1596.7299999999996</v>
      </c>
      <c r="F20" s="177"/>
    </row>
    <row r="21" spans="1:10" ht="19.5" customHeight="1" x14ac:dyDescent="0.3">
      <c r="A21" s="78" t="s">
        <v>138</v>
      </c>
      <c r="B21" s="79">
        <v>0</v>
      </c>
      <c r="C21" s="97">
        <v>12578.68</v>
      </c>
      <c r="D21" s="98">
        <v>9812.25</v>
      </c>
      <c r="E21" s="79">
        <f t="shared" si="0"/>
        <v>2766.4300000000003</v>
      </c>
      <c r="F21" s="113">
        <v>0</v>
      </c>
    </row>
    <row r="22" spans="1:10" ht="19.5" customHeight="1" x14ac:dyDescent="0.3">
      <c r="A22" s="78" t="s">
        <v>46</v>
      </c>
      <c r="B22" s="79">
        <v>0</v>
      </c>
      <c r="C22" s="97">
        <v>25665.279999999999</v>
      </c>
      <c r="D22" s="98">
        <v>20020.740000000002</v>
      </c>
      <c r="E22" s="79">
        <f t="shared" si="0"/>
        <v>5644.5399999999972</v>
      </c>
      <c r="F22" s="97">
        <v>25665.279999999999</v>
      </c>
    </row>
    <row r="23" spans="1:10" ht="19.5" customHeight="1" x14ac:dyDescent="0.3">
      <c r="A23" s="80" t="s">
        <v>107</v>
      </c>
      <c r="B23" s="79">
        <v>0</v>
      </c>
      <c r="C23" s="108">
        <v>3748.04</v>
      </c>
      <c r="D23" s="96">
        <v>2923.69</v>
      </c>
      <c r="E23" s="79">
        <f t="shared" si="0"/>
        <v>824.34999999999991</v>
      </c>
      <c r="F23" s="114">
        <v>0</v>
      </c>
    </row>
    <row r="24" spans="1:10" ht="19.5" customHeight="1" x14ac:dyDescent="0.3">
      <c r="A24" s="80" t="s">
        <v>108</v>
      </c>
      <c r="B24" s="79">
        <v>0</v>
      </c>
      <c r="C24" s="101">
        <v>1080</v>
      </c>
      <c r="D24" s="96">
        <v>842.43</v>
      </c>
      <c r="E24" s="79">
        <f t="shared" si="0"/>
        <v>237.57000000000005</v>
      </c>
      <c r="F24" s="114">
        <v>0</v>
      </c>
    </row>
    <row r="25" spans="1:10" ht="19.5" customHeight="1" x14ac:dyDescent="0.3">
      <c r="A25" s="80" t="s">
        <v>109</v>
      </c>
      <c r="B25" s="79">
        <v>0</v>
      </c>
      <c r="C25" s="101">
        <v>2096.48</v>
      </c>
      <c r="D25" s="96">
        <v>1635.29</v>
      </c>
      <c r="E25" s="79">
        <f t="shared" si="0"/>
        <v>461.19000000000005</v>
      </c>
      <c r="F25" s="114">
        <v>0</v>
      </c>
    </row>
    <row r="26" spans="1:10" ht="19.5" customHeight="1" x14ac:dyDescent="0.3">
      <c r="A26" s="80" t="s">
        <v>110</v>
      </c>
      <c r="B26" s="79">
        <v>0</v>
      </c>
      <c r="C26" s="101">
        <v>11117.76</v>
      </c>
      <c r="D26" s="96">
        <v>8672.6200000000008</v>
      </c>
      <c r="E26" s="79">
        <f t="shared" si="0"/>
        <v>2445.1399999999994</v>
      </c>
      <c r="F26" s="114">
        <v>38972.400000000001</v>
      </c>
    </row>
    <row r="27" spans="1:10" ht="19.5" customHeight="1" x14ac:dyDescent="0.3">
      <c r="A27" s="81" t="s">
        <v>105</v>
      </c>
      <c r="B27" s="82">
        <f>SUM(B5:B26)</f>
        <v>0</v>
      </c>
      <c r="C27" s="82">
        <f>SUM(C5:C26)</f>
        <v>319058.08</v>
      </c>
      <c r="D27" s="82">
        <f>SUM(D5:D26)</f>
        <v>248693.38999999998</v>
      </c>
      <c r="E27" s="82">
        <f>SUM(E5:E26)</f>
        <v>70364.690000000017</v>
      </c>
      <c r="F27" s="114"/>
    </row>
    <row r="28" spans="1:10" ht="19.5" customHeight="1" x14ac:dyDescent="0.3">
      <c r="A28" s="83" t="s">
        <v>106</v>
      </c>
      <c r="B28" s="84">
        <v>0</v>
      </c>
      <c r="C28" s="84">
        <v>39466.43</v>
      </c>
      <c r="D28" s="84">
        <v>19733.21</v>
      </c>
      <c r="E28" s="84">
        <f>B28+C28-D28</f>
        <v>19733.22</v>
      </c>
      <c r="F28" s="114"/>
    </row>
    <row r="29" spans="1:10" ht="19.5" customHeight="1" thickBot="1" x14ac:dyDescent="0.35">
      <c r="A29" s="85" t="s">
        <v>48</v>
      </c>
      <c r="B29" s="86">
        <f>B27+B28</f>
        <v>0</v>
      </c>
      <c r="C29" s="86">
        <f>C27+C28</f>
        <v>358524.51</v>
      </c>
      <c r="D29" s="86">
        <f>D27+D28</f>
        <v>268426.59999999998</v>
      </c>
      <c r="E29" s="86">
        <f>E27+E28</f>
        <v>90097.910000000018</v>
      </c>
      <c r="F29" s="87">
        <f>SUM(F5:F26)</f>
        <v>331092.68999999994</v>
      </c>
    </row>
    <row r="30" spans="1:10" ht="31.5" customHeight="1" x14ac:dyDescent="0.3">
      <c r="A30" s="159" t="s">
        <v>117</v>
      </c>
      <c r="B30" s="159"/>
      <c r="C30" s="159"/>
      <c r="D30" s="159"/>
      <c r="E30" s="159"/>
      <c r="F30" s="159"/>
    </row>
    <row r="31" spans="1:10" x14ac:dyDescent="0.3">
      <c r="A31" s="17"/>
      <c r="B31" s="68"/>
    </row>
    <row r="32" spans="1:10" x14ac:dyDescent="0.3">
      <c r="A32" s="17"/>
      <c r="B32" s="68"/>
    </row>
    <row r="33" spans="1:6" x14ac:dyDescent="0.3">
      <c r="A33" s="17"/>
      <c r="B33" s="68"/>
      <c r="C33" s="68"/>
      <c r="D33" s="68"/>
      <c r="E33" s="68"/>
      <c r="F33" s="68"/>
    </row>
    <row r="34" spans="1:6" x14ac:dyDescent="0.3">
      <c r="A34" s="17"/>
      <c r="B34" s="68"/>
      <c r="C34" s="99"/>
      <c r="D34" s="99"/>
      <c r="E34" s="99"/>
    </row>
    <row r="35" spans="1:6" x14ac:dyDescent="0.3">
      <c r="A35" s="17"/>
      <c r="B35" s="68"/>
    </row>
    <row r="36" spans="1:6" x14ac:dyDescent="0.3">
      <c r="A36" s="17"/>
      <c r="B36" s="68"/>
    </row>
    <row r="37" spans="1:6" x14ac:dyDescent="0.3">
      <c r="A37" s="17"/>
      <c r="B37" s="68"/>
    </row>
    <row r="38" spans="1:6" x14ac:dyDescent="0.3">
      <c r="A38" s="17"/>
      <c r="B38" s="68"/>
    </row>
    <row r="39" spans="1:6" x14ac:dyDescent="0.3">
      <c r="A39" s="17"/>
      <c r="B39" s="68"/>
    </row>
    <row r="40" spans="1:6" x14ac:dyDescent="0.3">
      <c r="A40" s="17"/>
      <c r="B40" s="68"/>
    </row>
    <row r="41" spans="1:6" x14ac:dyDescent="0.3">
      <c r="A41" s="17"/>
      <c r="B41" s="68"/>
    </row>
    <row r="42" spans="1:6" x14ac:dyDescent="0.3">
      <c r="A42" s="17"/>
      <c r="B42" s="68"/>
    </row>
    <row r="43" spans="1:6" x14ac:dyDescent="0.3">
      <c r="A43" s="17"/>
      <c r="B43" s="68"/>
    </row>
    <row r="44" spans="1:6" x14ac:dyDescent="0.3">
      <c r="A44" s="17"/>
      <c r="B44" s="68"/>
    </row>
    <row r="45" spans="1:6" x14ac:dyDescent="0.3">
      <c r="A45" s="17"/>
      <c r="B45" s="68"/>
    </row>
    <row r="46" spans="1:6" x14ac:dyDescent="0.3">
      <c r="A46" s="17"/>
      <c r="B46" s="68"/>
    </row>
    <row r="47" spans="1:6" x14ac:dyDescent="0.3">
      <c r="A47" s="17"/>
      <c r="B47" s="68"/>
    </row>
  </sheetData>
  <mergeCells count="10">
    <mergeCell ref="A30:F30"/>
    <mergeCell ref="A1:F1"/>
    <mergeCell ref="A2:A3"/>
    <mergeCell ref="B2:B3"/>
    <mergeCell ref="C2:C3"/>
    <mergeCell ref="D2:D3"/>
    <mergeCell ref="E2:E3"/>
    <mergeCell ref="F2:F3"/>
    <mergeCell ref="F8:F10"/>
    <mergeCell ref="F19:F20"/>
  </mergeCells>
  <pageMargins left="0.59055118110236227" right="0" top="0.74803149606299213" bottom="0.74803149606299213" header="0.31496062992125984" footer="0.31496062992125984"/>
  <pageSetup paperSize="9" scale="85"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G18" sqref="G18"/>
    </sheetView>
  </sheetViews>
  <sheetFormatPr defaultColWidth="15.33203125" defaultRowHeight="13.8" x14ac:dyDescent="0.25"/>
  <cols>
    <col min="1" max="1" width="4.33203125" style="46" customWidth="1"/>
    <col min="2" max="2" width="24.5546875" style="47" customWidth="1"/>
    <col min="3" max="3" width="12.44140625" style="48" customWidth="1"/>
    <col min="4" max="7" width="12.44140625" style="49" customWidth="1"/>
    <col min="8" max="16384" width="15.33203125" style="34"/>
  </cols>
  <sheetData>
    <row r="1" spans="1:10" ht="48.75" customHeight="1" x14ac:dyDescent="0.25">
      <c r="A1" s="33"/>
      <c r="B1" s="185" t="s">
        <v>125</v>
      </c>
      <c r="C1" s="185"/>
      <c r="D1" s="185"/>
      <c r="E1" s="185"/>
      <c r="F1" s="185"/>
      <c r="G1" s="185"/>
    </row>
    <row r="2" spans="1:10" s="35" customFormat="1" ht="20.25" customHeight="1" x14ac:dyDescent="0.25">
      <c r="A2" s="186" t="s">
        <v>1</v>
      </c>
      <c r="B2" s="187" t="s">
        <v>29</v>
      </c>
      <c r="C2" s="188" t="s">
        <v>126</v>
      </c>
      <c r="D2" s="190" t="s">
        <v>127</v>
      </c>
      <c r="E2" s="191" t="s">
        <v>128</v>
      </c>
      <c r="F2" s="193" t="s">
        <v>103</v>
      </c>
      <c r="G2" s="194" t="s">
        <v>70</v>
      </c>
    </row>
    <row r="3" spans="1:10" s="35" customFormat="1" ht="72.75" customHeight="1" x14ac:dyDescent="0.25">
      <c r="A3" s="186"/>
      <c r="B3" s="186"/>
      <c r="C3" s="189"/>
      <c r="D3" s="189"/>
      <c r="E3" s="192"/>
      <c r="F3" s="193"/>
      <c r="G3" s="194"/>
    </row>
    <row r="4" spans="1:10" s="35" customFormat="1" ht="20.25" customHeight="1" x14ac:dyDescent="0.25">
      <c r="A4" s="36">
        <v>1</v>
      </c>
      <c r="B4" s="36">
        <v>2</v>
      </c>
      <c r="C4" s="36">
        <v>3</v>
      </c>
      <c r="D4" s="36">
        <v>4</v>
      </c>
      <c r="E4" s="36">
        <v>5</v>
      </c>
      <c r="F4" s="37">
        <v>6</v>
      </c>
      <c r="G4" s="38">
        <v>7</v>
      </c>
    </row>
    <row r="5" spans="1:10" s="35" customFormat="1" ht="20.25" customHeight="1" x14ac:dyDescent="0.25">
      <c r="A5" s="178" t="s">
        <v>71</v>
      </c>
      <c r="B5" s="178"/>
      <c r="C5" s="178"/>
      <c r="D5" s="178"/>
      <c r="E5" s="178"/>
      <c r="F5" s="178"/>
      <c r="G5" s="178"/>
    </row>
    <row r="6" spans="1:10" s="35" customFormat="1" ht="20.25" customHeight="1" x14ac:dyDescent="0.25">
      <c r="A6" s="39" t="s">
        <v>72</v>
      </c>
      <c r="B6" s="88" t="s">
        <v>3</v>
      </c>
      <c r="C6" s="89">
        <v>0</v>
      </c>
      <c r="D6" s="106">
        <v>197149.43</v>
      </c>
      <c r="E6" s="98">
        <v>101063.14</v>
      </c>
      <c r="F6" s="89">
        <f>C6+D6-E6</f>
        <v>96086.29</v>
      </c>
      <c r="G6" s="115">
        <v>222038.34</v>
      </c>
    </row>
    <row r="7" spans="1:10" s="35" customFormat="1" ht="20.25" customHeight="1" x14ac:dyDescent="0.25">
      <c r="A7" s="39" t="s">
        <v>73</v>
      </c>
      <c r="B7" s="90" t="s">
        <v>44</v>
      </c>
      <c r="C7" s="89">
        <v>0</v>
      </c>
      <c r="D7" s="91">
        <f>D8+D9</f>
        <v>86313.569999999992</v>
      </c>
      <c r="E7" s="91">
        <f>E8+E9</f>
        <v>58463.700000000004</v>
      </c>
      <c r="F7" s="89">
        <f t="shared" ref="F7:F13" si="0">C7+D7-E7</f>
        <v>27849.869999999988</v>
      </c>
      <c r="G7" s="115">
        <v>108324.09</v>
      </c>
      <c r="I7" s="99"/>
      <c r="J7" s="99"/>
    </row>
    <row r="8" spans="1:10" s="35" customFormat="1" ht="20.25" hidden="1" customHeight="1" x14ac:dyDescent="0.25">
      <c r="A8" s="39"/>
      <c r="B8" s="109" t="s">
        <v>74</v>
      </c>
      <c r="C8" s="89">
        <v>0</v>
      </c>
      <c r="D8" s="97">
        <v>77418.48</v>
      </c>
      <c r="E8" s="98">
        <v>53981.19</v>
      </c>
      <c r="F8" s="89">
        <f t="shared" si="0"/>
        <v>23437.289999999994</v>
      </c>
      <c r="G8" s="115">
        <v>108324.09</v>
      </c>
      <c r="I8" s="99"/>
      <c r="J8" s="99"/>
    </row>
    <row r="9" spans="1:10" s="35" customFormat="1" ht="25.5" hidden="1" customHeight="1" x14ac:dyDescent="0.25">
      <c r="A9" s="39"/>
      <c r="B9" s="109" t="s">
        <v>75</v>
      </c>
      <c r="C9" s="89">
        <v>0</v>
      </c>
      <c r="D9" s="97">
        <v>8895.09</v>
      </c>
      <c r="E9" s="98">
        <v>4482.51</v>
      </c>
      <c r="F9" s="89">
        <f t="shared" si="0"/>
        <v>4412.58</v>
      </c>
      <c r="G9" s="116"/>
      <c r="I9" s="99"/>
      <c r="J9" s="99"/>
    </row>
    <row r="10" spans="1:10" s="35" customFormat="1" ht="20.25" customHeight="1" x14ac:dyDescent="0.25">
      <c r="A10" s="39" t="s">
        <v>76</v>
      </c>
      <c r="B10" s="88" t="s">
        <v>39</v>
      </c>
      <c r="C10" s="89">
        <v>0</v>
      </c>
      <c r="D10" s="40">
        <f>D11+D12</f>
        <v>39931.909999999996</v>
      </c>
      <c r="E10" s="40">
        <f>E11+E12</f>
        <v>28183.980000000003</v>
      </c>
      <c r="F10" s="89">
        <f t="shared" si="0"/>
        <v>11747.929999999993</v>
      </c>
      <c r="G10" s="117">
        <v>43130.02</v>
      </c>
    </row>
    <row r="11" spans="1:10" s="35" customFormat="1" ht="20.25" hidden="1" customHeight="1" x14ac:dyDescent="0.25">
      <c r="A11" s="39"/>
      <c r="B11" s="109" t="s">
        <v>77</v>
      </c>
      <c r="C11" s="89">
        <v>0</v>
      </c>
      <c r="D11" s="106">
        <v>36991.56</v>
      </c>
      <c r="E11" s="98">
        <v>26702.31</v>
      </c>
      <c r="F11" s="89">
        <f t="shared" si="0"/>
        <v>10289.249999999996</v>
      </c>
      <c r="G11" s="117">
        <v>43130.02</v>
      </c>
    </row>
    <row r="12" spans="1:10" s="35" customFormat="1" ht="27" hidden="1" customHeight="1" x14ac:dyDescent="0.25">
      <c r="A12" s="39"/>
      <c r="B12" s="109" t="s">
        <v>78</v>
      </c>
      <c r="C12" s="89">
        <v>0</v>
      </c>
      <c r="D12" s="97">
        <v>2940.35</v>
      </c>
      <c r="E12" s="98">
        <v>1481.67</v>
      </c>
      <c r="F12" s="89">
        <f t="shared" si="0"/>
        <v>1458.6799999999998</v>
      </c>
      <c r="G12" s="117"/>
    </row>
    <row r="13" spans="1:10" s="35" customFormat="1" ht="20.25" customHeight="1" x14ac:dyDescent="0.25">
      <c r="A13" s="39" t="s">
        <v>79</v>
      </c>
      <c r="B13" s="88" t="s">
        <v>4</v>
      </c>
      <c r="C13" s="89">
        <v>0</v>
      </c>
      <c r="D13" s="97">
        <v>57272.26</v>
      </c>
      <c r="E13" s="98">
        <v>40812.449999999997</v>
      </c>
      <c r="F13" s="89">
        <f t="shared" si="0"/>
        <v>16459.810000000005</v>
      </c>
      <c r="G13" s="115">
        <v>71817.78</v>
      </c>
    </row>
    <row r="14" spans="1:10" s="35" customFormat="1" ht="20.25" customHeight="1" x14ac:dyDescent="0.25">
      <c r="A14" s="39" t="s">
        <v>80</v>
      </c>
      <c r="B14" s="88" t="s">
        <v>47</v>
      </c>
      <c r="C14" s="89">
        <v>0</v>
      </c>
      <c r="D14" s="89">
        <v>0</v>
      </c>
      <c r="E14" s="89">
        <v>0</v>
      </c>
      <c r="F14" s="89">
        <f>C14+D14-E14</f>
        <v>0</v>
      </c>
      <c r="G14" s="115">
        <v>0</v>
      </c>
    </row>
    <row r="15" spans="1:10" s="35" customFormat="1" ht="23.25" customHeight="1" x14ac:dyDescent="0.25">
      <c r="A15" s="179" t="s">
        <v>132</v>
      </c>
      <c r="B15" s="180"/>
      <c r="C15" s="180"/>
      <c r="D15" s="180"/>
      <c r="E15" s="180"/>
      <c r="F15" s="180"/>
      <c r="G15" s="181"/>
      <c r="H15" s="35" t="s">
        <v>0</v>
      </c>
      <c r="I15" s="35" t="s">
        <v>0</v>
      </c>
    </row>
    <row r="16" spans="1:10" s="35" customFormat="1" ht="50.25" customHeight="1" x14ac:dyDescent="0.25">
      <c r="A16" s="39" t="s">
        <v>81</v>
      </c>
      <c r="B16" s="41" t="s">
        <v>82</v>
      </c>
      <c r="C16" s="42">
        <v>0</v>
      </c>
      <c r="D16" s="118">
        <v>0</v>
      </c>
      <c r="E16" s="118">
        <v>0</v>
      </c>
      <c r="F16" s="43">
        <f>C16+D16-E16</f>
        <v>0</v>
      </c>
      <c r="G16" s="43"/>
      <c r="H16" s="62"/>
      <c r="I16" s="62"/>
      <c r="J16" s="62"/>
    </row>
    <row r="17" spans="1:7" s="35" customFormat="1" ht="24.9" customHeight="1" x14ac:dyDescent="0.25">
      <c r="A17" s="182" t="s">
        <v>131</v>
      </c>
      <c r="B17" s="183"/>
      <c r="C17" s="44">
        <f>C6+C10+C13+C7+C14+C16</f>
        <v>0</v>
      </c>
      <c r="D17" s="44">
        <f>D6+D10+D13+D7+D14+D16</f>
        <v>380667.17</v>
      </c>
      <c r="E17" s="44">
        <f>E6+E10+E13+E7+E14+E16</f>
        <v>228523.27000000002</v>
      </c>
      <c r="F17" s="44">
        <f>F6+F10+F13+F7+F14+F16</f>
        <v>152143.9</v>
      </c>
      <c r="G17" s="45">
        <f>G14+G13+G10+G7+G6</f>
        <v>445310.23</v>
      </c>
    </row>
    <row r="19" spans="1:7" ht="32.25" customHeight="1" x14ac:dyDescent="0.25">
      <c r="A19" s="184" t="s">
        <v>83</v>
      </c>
      <c r="B19" s="184"/>
      <c r="C19" s="184"/>
      <c r="D19" s="184"/>
      <c r="E19" s="184"/>
      <c r="F19" s="184"/>
      <c r="G19" s="184"/>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topLeftCell="A19" workbookViewId="0">
      <selection activeCell="A19" sqref="A19:F19"/>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200" t="s">
        <v>116</v>
      </c>
      <c r="B1" s="200"/>
      <c r="C1" s="200"/>
      <c r="D1" s="200"/>
      <c r="E1" s="200"/>
      <c r="F1" s="200"/>
    </row>
    <row r="2" spans="1:6" ht="51" customHeight="1" x14ac:dyDescent="0.3">
      <c r="A2" s="195" t="s">
        <v>139</v>
      </c>
      <c r="B2" s="195"/>
      <c r="C2" s="195"/>
      <c r="D2" s="195"/>
      <c r="E2" s="195"/>
      <c r="F2" s="195"/>
    </row>
    <row r="3" spans="1:6" ht="83.4" customHeight="1" x14ac:dyDescent="0.3">
      <c r="A3" s="196" t="s">
        <v>140</v>
      </c>
      <c r="B3" s="197"/>
      <c r="C3" s="197"/>
      <c r="D3" s="197"/>
      <c r="E3" s="197"/>
      <c r="F3" s="197"/>
    </row>
    <row r="4" spans="1:6" ht="79.5" customHeight="1" x14ac:dyDescent="0.3">
      <c r="A4" s="195" t="s">
        <v>141</v>
      </c>
      <c r="B4" s="201"/>
      <c r="C4" s="201"/>
      <c r="D4" s="201"/>
      <c r="E4" s="201"/>
      <c r="F4" s="201"/>
    </row>
    <row r="5" spans="1:6" ht="57" customHeight="1" x14ac:dyDescent="0.3">
      <c r="A5" s="195" t="s">
        <v>142</v>
      </c>
      <c r="B5" s="201"/>
      <c r="C5" s="201"/>
      <c r="D5" s="201"/>
      <c r="E5" s="201"/>
      <c r="F5" s="201"/>
    </row>
    <row r="6" spans="1:6" ht="25.5" customHeight="1" x14ac:dyDescent="0.3">
      <c r="A6" s="202" t="s">
        <v>62</v>
      </c>
      <c r="B6" s="202"/>
      <c r="C6" s="202"/>
      <c r="D6" s="202"/>
      <c r="E6" s="202"/>
      <c r="F6" s="202"/>
    </row>
    <row r="7" spans="1:6" ht="82.2" customHeight="1" x14ac:dyDescent="0.3">
      <c r="A7" s="203" t="s">
        <v>147</v>
      </c>
      <c r="B7" s="204"/>
      <c r="C7" s="204"/>
      <c r="D7" s="204"/>
      <c r="E7" s="204"/>
      <c r="F7" s="204"/>
    </row>
    <row r="8" spans="1:6" ht="57.6" customHeight="1" x14ac:dyDescent="0.3">
      <c r="A8" s="199" t="s">
        <v>96</v>
      </c>
      <c r="B8" s="199"/>
      <c r="C8" s="199"/>
      <c r="D8" s="199"/>
      <c r="E8" s="199"/>
      <c r="F8" s="199"/>
    </row>
    <row r="9" spans="1:6" ht="90" customHeight="1" x14ac:dyDescent="0.3">
      <c r="A9" s="199" t="s">
        <v>63</v>
      </c>
      <c r="B9" s="199"/>
      <c r="C9" s="199"/>
      <c r="D9" s="199"/>
      <c r="E9" s="199"/>
      <c r="F9" s="199"/>
    </row>
    <row r="10" spans="1:6" ht="60.75" customHeight="1" x14ac:dyDescent="0.3">
      <c r="A10" s="199" t="s">
        <v>148</v>
      </c>
      <c r="B10" s="199"/>
      <c r="C10" s="199"/>
      <c r="D10" s="199"/>
      <c r="E10" s="199"/>
      <c r="F10" s="199"/>
    </row>
    <row r="11" spans="1:6" ht="90" customHeight="1" x14ac:dyDescent="0.3">
      <c r="A11" s="199" t="s">
        <v>143</v>
      </c>
      <c r="B11" s="199"/>
      <c r="C11" s="199"/>
      <c r="D11" s="199"/>
      <c r="E11" s="199"/>
      <c r="F11" s="199"/>
    </row>
    <row r="12" spans="1:6" ht="90" customHeight="1" x14ac:dyDescent="0.3">
      <c r="A12" s="199" t="s">
        <v>144</v>
      </c>
      <c r="B12" s="199"/>
      <c r="C12" s="199"/>
      <c r="D12" s="199"/>
      <c r="E12" s="199"/>
      <c r="F12" s="199"/>
    </row>
    <row r="13" spans="1:6" ht="242.4" customHeight="1" x14ac:dyDescent="0.3">
      <c r="A13" s="206" t="s">
        <v>111</v>
      </c>
      <c r="B13" s="206"/>
      <c r="C13" s="206"/>
      <c r="D13" s="206"/>
      <c r="E13" s="206"/>
      <c r="F13" s="206"/>
    </row>
    <row r="14" spans="1:6" ht="236.4" customHeight="1" x14ac:dyDescent="0.3">
      <c r="A14" s="206" t="s">
        <v>145</v>
      </c>
      <c r="B14" s="206"/>
      <c r="C14" s="206"/>
      <c r="D14" s="206"/>
      <c r="E14" s="206"/>
      <c r="F14" s="206"/>
    </row>
    <row r="15" spans="1:6" s="31" customFormat="1" ht="142.80000000000001" customHeight="1" x14ac:dyDescent="0.3">
      <c r="A15" s="207" t="s">
        <v>112</v>
      </c>
      <c r="B15" s="208"/>
      <c r="C15" s="208"/>
      <c r="D15" s="208"/>
      <c r="E15" s="208"/>
      <c r="F15" s="208"/>
    </row>
    <row r="16" spans="1:6" s="32" customFormat="1" ht="106.8" customHeight="1" x14ac:dyDescent="0.3">
      <c r="A16" s="199" t="s">
        <v>149</v>
      </c>
      <c r="B16" s="199"/>
      <c r="C16" s="199"/>
      <c r="D16" s="199"/>
      <c r="E16" s="199"/>
      <c r="F16" s="199"/>
    </row>
    <row r="17" spans="1:10" x14ac:dyDescent="0.3">
      <c r="A17" s="199" t="s">
        <v>150</v>
      </c>
      <c r="B17" s="199"/>
      <c r="C17" s="199"/>
      <c r="D17" s="199"/>
      <c r="E17" s="199"/>
      <c r="F17" s="199"/>
    </row>
    <row r="18" spans="1:10" ht="108" customHeight="1" x14ac:dyDescent="0.3">
      <c r="A18" s="199" t="s">
        <v>113</v>
      </c>
      <c r="B18" s="199"/>
      <c r="C18" s="199"/>
      <c r="D18" s="199"/>
      <c r="E18" s="199"/>
      <c r="F18" s="199"/>
    </row>
    <row r="19" spans="1:10" ht="72" customHeight="1" x14ac:dyDescent="0.3">
      <c r="A19" s="196" t="s">
        <v>151</v>
      </c>
      <c r="B19" s="196"/>
      <c r="C19" s="196"/>
      <c r="D19" s="196"/>
      <c r="E19" s="196"/>
      <c r="F19" s="196"/>
    </row>
    <row r="20" spans="1:10" ht="67.5" customHeight="1" x14ac:dyDescent="0.3">
      <c r="A20" s="205" t="s">
        <v>146</v>
      </c>
      <c r="B20" s="205"/>
      <c r="C20" s="205"/>
      <c r="D20" s="205"/>
      <c r="E20" s="205"/>
      <c r="F20" s="205"/>
    </row>
    <row r="21" spans="1:10" ht="93" customHeight="1" x14ac:dyDescent="0.3">
      <c r="A21" s="199" t="s">
        <v>152</v>
      </c>
      <c r="B21" s="199"/>
      <c r="C21" s="199"/>
      <c r="D21" s="199"/>
      <c r="E21" s="199"/>
      <c r="F21" s="199"/>
    </row>
    <row r="22" spans="1:10" ht="21.75" customHeight="1" x14ac:dyDescent="0.3">
      <c r="A22" s="210" t="s">
        <v>114</v>
      </c>
      <c r="B22" s="210"/>
      <c r="C22" s="210"/>
      <c r="D22" s="210"/>
      <c r="E22" s="210"/>
      <c r="F22" s="210"/>
    </row>
    <row r="23" spans="1:10" x14ac:dyDescent="0.3">
      <c r="A23" s="210" t="s">
        <v>64</v>
      </c>
      <c r="B23" s="210"/>
      <c r="C23" s="92">
        <f>'Содержание ОИ МКД'!E29</f>
        <v>90097.910000000018</v>
      </c>
      <c r="D23" s="93" t="s">
        <v>65</v>
      </c>
      <c r="E23" s="69"/>
      <c r="F23" s="69"/>
    </row>
    <row r="24" spans="1:10" x14ac:dyDescent="0.3">
      <c r="A24" s="210" t="s">
        <v>66</v>
      </c>
      <c r="B24" s="210"/>
      <c r="C24" s="92">
        <f>'коммунальные услуги'!F17</f>
        <v>152143.9</v>
      </c>
      <c r="D24" s="73" t="s">
        <v>61</v>
      </c>
      <c r="E24" s="69"/>
      <c r="F24" s="69"/>
    </row>
    <row r="25" spans="1:10" ht="32.25" customHeight="1" x14ac:dyDescent="0.3">
      <c r="A25" s="70" t="s">
        <v>115</v>
      </c>
      <c r="B25" s="70"/>
      <c r="C25" s="94"/>
      <c r="D25" s="71"/>
      <c r="E25" s="209" t="s">
        <v>119</v>
      </c>
      <c r="F25" s="209"/>
    </row>
    <row r="26" spans="1:10" ht="32.25" customHeight="1" x14ac:dyDescent="0.3">
      <c r="A26" s="70" t="s">
        <v>120</v>
      </c>
      <c r="B26" s="70"/>
      <c r="C26" s="94"/>
      <c r="D26" s="71"/>
      <c r="E26" s="209" t="s">
        <v>121</v>
      </c>
      <c r="F26" s="209"/>
    </row>
    <row r="27" spans="1:10" ht="32.25" customHeight="1" x14ac:dyDescent="0.45">
      <c r="A27" s="70" t="s">
        <v>118</v>
      </c>
      <c r="B27" s="70"/>
      <c r="C27" s="94"/>
      <c r="D27" s="71"/>
      <c r="E27" s="209" t="s">
        <v>122</v>
      </c>
      <c r="F27" s="209"/>
      <c r="G27" s="72"/>
      <c r="H27" s="72"/>
      <c r="I27" s="72"/>
      <c r="J27" s="72"/>
    </row>
    <row r="28" spans="1:10" ht="32.25" customHeight="1" x14ac:dyDescent="0.3">
      <c r="A28" s="95" t="s">
        <v>123</v>
      </c>
      <c r="B28" s="95"/>
      <c r="C28" s="95"/>
      <c r="D28" s="95"/>
      <c r="E28" s="198" t="s">
        <v>124</v>
      </c>
      <c r="F28" s="198"/>
    </row>
  </sheetData>
  <mergeCells count="28">
    <mergeCell ref="E25:F25"/>
    <mergeCell ref="E26:F26"/>
    <mergeCell ref="E27:F27"/>
    <mergeCell ref="A21:F21"/>
    <mergeCell ref="A22:F22"/>
    <mergeCell ref="A23:B23"/>
    <mergeCell ref="A24:B24"/>
    <mergeCell ref="A15:F15"/>
    <mergeCell ref="A16:F16"/>
    <mergeCell ref="A17:F17"/>
    <mergeCell ref="A18:F18"/>
    <mergeCell ref="A19:F19"/>
    <mergeCell ref="A2:F2"/>
    <mergeCell ref="A3:F3"/>
    <mergeCell ref="E28:F28"/>
    <mergeCell ref="A8:F8"/>
    <mergeCell ref="A1:F1"/>
    <mergeCell ref="A4:F4"/>
    <mergeCell ref="A5:F5"/>
    <mergeCell ref="A6:F6"/>
    <mergeCell ref="A7:F7"/>
    <mergeCell ref="A20:F20"/>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lpstr>'Содержание ОИ МКД'!Область_печати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2018-06-30T11:03:07Z</dcterms:modified>
</cp:coreProperties>
</file>