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5"/>
  </bookViews>
  <sheets>
    <sheet name="сведения о МКД" sheetId="1" r:id="rId1"/>
    <sheet name="кап. и тек. ремонт, общее имущ" sheetId="15" r:id="rId2"/>
    <sheet name="бухгалтерская ведомость" sheetId="2" state="hidden" r:id="rId3"/>
    <sheet name="Содержание ОИ МКД" sheetId="18" r:id="rId4"/>
    <sheet name="коммунальные услуги" sheetId="17" r:id="rId5"/>
    <sheet name="пояснительная записка " sheetId="19" r:id="rId6"/>
  </sheets>
  <definedNames>
    <definedName name="_xlnm.Print_Area" localSheetId="4">'коммунальные услуги'!$A$1:$G$19</definedName>
    <definedName name="_xlnm.Print_Area" localSheetId="3">'Содержание ОИ МКД'!$A$1:$H$28</definedName>
  </definedNames>
  <calcPr calcId="162913"/>
</workbook>
</file>

<file path=xl/calcChain.xml><?xml version="1.0" encoding="utf-8"?>
<calcChain xmlns="http://schemas.openxmlformats.org/spreadsheetml/2006/main">
  <c r="G17" i="17" l="1"/>
  <c r="F8" i="17" l="1"/>
  <c r="F9" i="17"/>
  <c r="F11" i="17"/>
  <c r="F12" i="17"/>
  <c r="F13" i="17"/>
  <c r="F14" i="17"/>
  <c r="F6" i="17"/>
  <c r="E10" i="17"/>
  <c r="D10" i="17"/>
  <c r="E7" i="17"/>
  <c r="D7" i="17"/>
  <c r="D19" i="18"/>
  <c r="C19" i="18"/>
  <c r="E5" i="18"/>
  <c r="E6" i="18"/>
  <c r="E7" i="18"/>
  <c r="E8" i="18"/>
  <c r="E9" i="18"/>
  <c r="E10" i="18"/>
  <c r="E11" i="18"/>
  <c r="E12" i="18"/>
  <c r="E13" i="18"/>
  <c r="E14" i="18"/>
  <c r="E15" i="18"/>
  <c r="E16" i="18"/>
  <c r="E17" i="18"/>
  <c r="E18" i="18"/>
  <c r="E19" i="18"/>
  <c r="E20" i="18"/>
  <c r="E21" i="18"/>
  <c r="E22" i="18"/>
  <c r="E23" i="18"/>
  <c r="E24" i="18"/>
  <c r="F16" i="17"/>
  <c r="E26" i="18"/>
  <c r="D25" i="18"/>
  <c r="D27" i="18" s="1"/>
  <c r="C25" i="18"/>
  <c r="C27" i="18" s="1"/>
  <c r="B25" i="18"/>
  <c r="B27" i="18" s="1"/>
  <c r="D20" i="15"/>
  <c r="B20" i="15"/>
  <c r="G11" i="15"/>
  <c r="E17" i="17" l="1"/>
  <c r="F7" i="17"/>
  <c r="F10" i="17"/>
  <c r="D17" i="17"/>
  <c r="E25" i="18"/>
  <c r="E27" i="18" s="1"/>
  <c r="C23" i="19" s="1"/>
  <c r="F27" i="18"/>
  <c r="C17" i="17"/>
  <c r="F17" i="17" l="1"/>
  <c r="C24" i="19" s="1"/>
  <c r="G20" i="15" l="1"/>
</calcChain>
</file>

<file path=xl/sharedStrings.xml><?xml version="1.0" encoding="utf-8"?>
<sst xmlns="http://schemas.openxmlformats.org/spreadsheetml/2006/main" count="181" uniqueCount="151">
  <si>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</si>
  <si>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</si>
  <si>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</si>
  <si>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</si>
  <si>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</si>
  <si>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</si>
  <si>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</si>
  <si>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</si>
  <si>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</si>
  <si>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</si>
  <si>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</si>
  <si>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</si>
  <si>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</si>
  <si>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</si>
  <si>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</si>
  <si>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</si>
  <si>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</si>
  <si>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</si>
  <si>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</si>
  <si>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</si>
  <si>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</si>
  <si>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</si>
  <si>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</si>
  <si>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</si>
  <si>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</si>
  <si>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</si>
  <si>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</si>
  <si>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</si>
  <si>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№5</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</si>
  <si>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</si>
  <si>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</si>
  <si>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</si>
  <si>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</si>
  <si>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</si>
  <si>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</si>
  <si>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</si>
  <si>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</si>
  <si>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</si>
  <si>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</si>
  <si>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</si>
  <si>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</si>
  <si>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</si>
  <si>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</si>
  <si>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</si>
  <si>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</si>
  <si>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</si>
  <si>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</si>
  <si>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</si>
  <si>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</si>
  <si>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</si>
  <si>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</si>
  <si>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</si>
  <si>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Сод., ТО и пов. ОУУ ТЭ,Х,Г без ТП (1 узел на дом)</t>
  </si>
  <si>
    <t>итого:</t>
  </si>
  <si>
    <t xml:space="preserve">1.14. Уборочная площадь придомовой территории:                                                </t>
  </si>
  <si>
    <t>4214,00 кв.м.</t>
  </si>
  <si>
    <t>Сумма задолженности на 01.01.2016 г., руб.</t>
  </si>
  <si>
    <t>рублей.</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</si>
  <si>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</si>
  <si>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</si>
  <si>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</si>
  <si>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</si>
  <si>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</si>
  <si>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</si>
  <si>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</si>
  <si>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</si>
  <si>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</si>
  <si>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</si>
  <si>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</si>
  <si>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</si>
  <si>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</si>
  <si>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</si>
  <si>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</si>
  <si>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</si>
  <si>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</si>
  <si>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</si>
  <si>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</si>
  <si>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</si>
  <si>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</si>
  <si>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</si>
  <si>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</si>
  <si>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 xml:space="preserve"> - на размещение рекламных конструкций.
</t>
  </si>
  <si>
    <t>Сводная бухгалтерская ведомость с разбивкой по видам услуг за период с 01.01.2016 г. по 31.12.2016 г.
по многоквартирному дому: ул. Чапаева д. 5
вид жилья: Жилые</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</si>
  <si>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</si>
  <si>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</si>
  <si>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</si>
  <si>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</si>
  <si>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</si>
  <si>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</si>
  <si>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</si>
  <si>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</si>
  <si>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</si>
  <si>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</si>
  <si>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</si>
  <si>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</si>
  <si>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</si>
  <si>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</si>
  <si>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</si>
  <si>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</si>
  <si>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</si>
  <si>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</si>
  <si>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</si>
  <si>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</si>
  <si>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</si>
  <si>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</si>
  <si>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</si>
  <si>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</si>
  <si>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</si>
  <si>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</si>
  <si>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</si>
  <si>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</si>
  <si>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</si>
  <si>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</si>
  <si>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№5 по улице Чапаева, за 2017г.</t>
  </si>
  <si>
    <t>Примечание: в расходы по оплате по каждому виду услуг в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</si>
  <si>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</si>
  <si>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</si>
  <si>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</si>
  <si>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</si>
  <si>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</si>
  <si>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</si>
  <si>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</si>
  <si>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Чапаева д. 5 за период с 01.09.2017 г. по 31.12.2017 г.</t>
  </si>
  <si>
    <t>Сумма задолженности на 01.09.2017 г., руб.</t>
  </si>
  <si>
    <t>Начислено платы с 01.09.2017 г. по 31.12.2017 г., руб.</t>
  </si>
  <si>
    <t>Оплата поступившая с 01.09.2017 г. по 31.12.2017 г., руб.</t>
  </si>
  <si>
    <t>Итого коммунальные услуги с 01.09.2017г. по 31.12.2017г.:</t>
  </si>
  <si>
    <t>Расходы по содержанию МКД с 01.09.2017 г. по 31.12.2017 г.  (с учетом нежилых помещений), руб.</t>
  </si>
  <si>
    <t xml:space="preserve">Сводная бухгалтерская ведомость с разбивкой по видам услуг за период с 01.09.2017 г. по 31.12.2017 г.
по многоквартирному дому: ул. Чапаева д. 5
</t>
  </si>
  <si>
    <t xml:space="preserve">Поверка КОДПУ </t>
  </si>
  <si>
    <t>Текущий ремонт МКД</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</si>
  <si>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</si>
  <si>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01.09.2017 г                                                            (с НДС в руб.)</t>
  </si>
  <si>
    <t xml:space="preserve">1.12. Количество проживающих по состоянию на 01.01.2018 г.:                                        </t>
  </si>
  <si>
    <t>11356,7 кв.м.</t>
  </si>
  <si>
    <t>10117,0 кв.м.</t>
  </si>
  <si>
    <t>1239,7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</si>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</sst>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9"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b/>
      <sz val="11"/>
      <color indexed="8"/>
      <name val="Calibri"/>
      <family val="2"/>
      <charset val="204"/>
    </font>
    <font>
      <sz val="8"/>
      <name val="Arial"/>
      <family val="2"/>
      <charset val="204"/>
    </font>
    <font>
      <sz val="9"/>
      <color indexed="8"/>
      <name val="Arial"/>
      <family val="2"/>
      <charset val="204"/>
    </font>
    <font>
      <sz val="9"/>
      <color theme="1"/>
      <name val="Calibri"/>
      <family val="2"/>
      <charset val="204"/>
      <scheme val="minor"/>
    </font>
    <font>
      <sz val="9"/>
      <name val="Arial"/>
      <family val="2"/>
      <charset val="204"/>
    </font>
    <font>
      <b/>
      <sz val="9"/>
      <color indexed="8"/>
      <name val="Arial"/>
      <family val="2"/>
      <charset val="204"/>
    </font>
    <font>
      <b/>
      <i/>
      <sz val="9"/>
      <color indexed="8"/>
      <name val="Arial"/>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0" fillId="0" borderId="0"/>
    <xf numFmtId="0" fontId="20" fillId="0" borderId="0"/>
    <xf numFmtId="0" fontId="17" fillId="0" borderId="0"/>
    <xf numFmtId="43" fontId="20" fillId="0" borderId="0" applyFont="0" applyFill="0" applyBorder="0" applyAlignment="0" applyProtection="0"/>
    <xf numFmtId="0" fontId="16" fillId="0" borderId="0"/>
    <xf numFmtId="9" fontId="23" fillId="0" borderId="0" applyFont="0" applyFill="0" applyBorder="0" applyAlignment="0" applyProtection="0"/>
    <xf numFmtId="43" fontId="23" fillId="0" borderId="0" applyFont="0" applyFill="0" applyBorder="0" applyAlignment="0" applyProtection="0"/>
    <xf numFmtId="0" fontId="25" fillId="0" borderId="0">
      <alignment horizontal="center" vertical="top"/>
    </xf>
    <xf numFmtId="0" fontId="26" fillId="0" borderId="0">
      <alignment horizontal="center" vertical="center"/>
    </xf>
    <xf numFmtId="0" fontId="26" fillId="0" borderId="0">
      <alignment horizontal="left" vertical="center"/>
    </xf>
    <xf numFmtId="0" fontId="26" fillId="0" borderId="0">
      <alignment horizontal="right" vertical="center"/>
    </xf>
    <xf numFmtId="44" fontId="23" fillId="0" borderId="0" applyFont="0" applyFill="0" applyBorder="0" applyAlignment="0" applyProtection="0"/>
    <xf numFmtId="0" fontId="16" fillId="0" borderId="0"/>
    <xf numFmtId="0" fontId="16" fillId="0" borderId="0"/>
    <xf numFmtId="0" fontId="16" fillId="0" borderId="0"/>
  </cellStyleXfs>
  <cellXfs count="204">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4" fontId="6" fillId="0" borderId="11" xfId="0" applyNumberFormat="1" applyFont="1" applyBorder="1" applyAlignment="1">
      <alignment horizontal="center"/>
    </xf>
    <xf numFmtId="4" fontId="6" fillId="0" borderId="11" xfId="0" applyNumberFormat="1" applyFont="1" applyBorder="1" applyAlignment="1">
      <alignment horizontal="center" wrapText="1"/>
    </xf>
    <xf numFmtId="4" fontId="5" fillId="0" borderId="11" xfId="0" applyNumberFormat="1" applyFont="1" applyBorder="1" applyAlignment="1">
      <alignment horizontal="center"/>
    </xf>
    <xf numFmtId="4" fontId="8" fillId="0" borderId="11" xfId="0" applyNumberFormat="1" applyFont="1" applyBorder="1" applyAlignment="1">
      <alignment horizontal="center"/>
    </xf>
    <xf numFmtId="4" fontId="6" fillId="0" borderId="11" xfId="0" applyNumberFormat="1" applyFont="1" applyBorder="1" applyAlignment="1"/>
    <xf numFmtId="0" fontId="10" fillId="0" borderId="17" xfId="0" applyFont="1" applyBorder="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4" fillId="0" borderId="0" xfId="0" applyFont="1" applyBorder="1" applyAlignment="1">
      <alignment vertical="center"/>
    </xf>
    <xf numFmtId="0" fontId="10" fillId="0" borderId="0" xfId="0" applyFont="1" applyBorder="1" applyAlignment="1"/>
    <xf numFmtId="0" fontId="24" fillId="0" borderId="0" xfId="0" applyFont="1" applyBorder="1" applyAlignment="1"/>
    <xf numFmtId="0" fontId="24" fillId="0" borderId="5" xfId="0" applyFont="1" applyBorder="1" applyAlignment="1">
      <alignment horizontal="center" vertical="center" wrapText="1"/>
    </xf>
    <xf numFmtId="0" fontId="27" fillId="0" borderId="5" xfId="16" quotePrefix="1" applyFont="1" applyBorder="1" applyAlignment="1">
      <alignment horizontal="center" vertical="center" wrapText="1"/>
    </xf>
    <xf numFmtId="3" fontId="28" fillId="0" borderId="5" xfId="0" applyNumberFormat="1" applyFont="1" applyBorder="1" applyAlignment="1">
      <alignment horizontal="center" vertical="center" wrapText="1"/>
    </xf>
    <xf numFmtId="0" fontId="24" fillId="0" borderId="5" xfId="0" applyFont="1" applyBorder="1" applyAlignment="1">
      <alignment vertical="center"/>
    </xf>
    <xf numFmtId="164" fontId="27" fillId="0" borderId="5" xfId="18" applyNumberFormat="1" applyFont="1" applyBorder="1" applyAlignment="1">
      <alignment horizontal="right" vertical="center" wrapText="1"/>
    </xf>
    <xf numFmtId="0" fontId="28" fillId="0" borderId="5" xfId="0" applyFont="1" applyBorder="1" applyAlignment="1">
      <alignment vertical="center" wrapText="1"/>
    </xf>
    <xf numFmtId="43" fontId="28" fillId="0" borderId="5" xfId="11" applyFont="1" applyBorder="1" applyAlignment="1">
      <alignment vertical="center" wrapText="1"/>
    </xf>
    <xf numFmtId="43" fontId="28" fillId="0" borderId="5" xfId="11" applyFont="1" applyBorder="1" applyAlignment="1">
      <alignment horizontal="right" vertical="center"/>
    </xf>
    <xf numFmtId="164" fontId="32" fillId="0" borderId="5" xfId="18" applyNumberFormat="1" applyFont="1" applyBorder="1" applyAlignment="1">
      <alignment horizontal="right" vertical="center" wrapText="1"/>
    </xf>
    <xf numFmtId="4" fontId="31" fillId="0" borderId="5" xfId="0" applyNumberFormat="1" applyFont="1" applyBorder="1" applyAlignment="1">
      <alignment horizontal="right" vertical="center"/>
    </xf>
    <xf numFmtId="0" fontId="10" fillId="0" borderId="0" xfId="0" applyFont="1" applyBorder="1" applyAlignment="1">
      <alignment vertical="center"/>
    </xf>
    <xf numFmtId="0" fontId="34" fillId="0" borderId="0" xfId="0" applyFont="1" applyBorder="1" applyAlignment="1"/>
    <xf numFmtId="0" fontId="34" fillId="0" borderId="0" xfId="0" applyFont="1" applyBorder="1" applyAlignment="1">
      <alignment vertical="center" wrapText="1"/>
    </xf>
    <xf numFmtId="4" fontId="34" fillId="0" borderId="0" xfId="0" applyNumberFormat="1" applyFont="1" applyBorder="1" applyAlignment="1"/>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9" xfId="5" applyNumberFormat="1" applyBorder="1" applyAlignment="1">
      <alignment horizontal="right" vertical="center" wrapText="1"/>
    </xf>
    <xf numFmtId="164" fontId="14" fillId="0" borderId="5" xfId="5" applyNumberFormat="1" applyBorder="1" applyAlignment="1">
      <alignment horizontal="right" vertical="center" wrapText="1"/>
    </xf>
    <xf numFmtId="164" fontId="14" fillId="0" borderId="13" xfId="5" applyNumberFormat="1" applyBorder="1" applyAlignment="1">
      <alignment horizontal="right" vertical="center" wrapText="1"/>
    </xf>
    <xf numFmtId="164" fontId="14" fillId="0" borderId="12" xfId="5" applyNumberFormat="1" applyBorder="1" applyAlignment="1">
      <alignment horizontal="right" vertical="center" wrapText="1"/>
    </xf>
    <xf numFmtId="0" fontId="14" fillId="0" borderId="12" xfId="4" quotePrefix="1" applyBorder="1" applyAlignment="1">
      <alignment horizontal="left" vertical="center" wrapText="1"/>
    </xf>
    <xf numFmtId="164" fontId="14" fillId="0" borderId="6" xfId="5" applyNumberFormat="1" applyBorder="1" applyAlignment="1">
      <alignment horizontal="right" vertical="center" wrapText="1"/>
    </xf>
    <xf numFmtId="164" fontId="14" fillId="0" borderId="7" xfId="5" applyNumberFormat="1" applyBorder="1" applyAlignment="1">
      <alignment horizontal="right" vertical="center" wrapText="1"/>
    </xf>
    <xf numFmtId="164" fontId="14" fillId="0" borderId="8" xfId="5" applyNumberFormat="1" applyBorder="1" applyAlignment="1">
      <alignment horizontal="right" vertical="center" wrapText="1"/>
    </xf>
    <xf numFmtId="0" fontId="15" fillId="0" borderId="0" xfId="6" quotePrefix="1" applyAlignment="1">
      <alignment horizontal="left" vertical="center" wrapText="1"/>
    </xf>
    <xf numFmtId="0" fontId="14" fillId="0" borderId="6" xfId="2" quotePrefix="1" applyBorder="1" applyAlignment="1">
      <alignment horizontal="center" vertical="center" wrapText="1"/>
    </xf>
    <xf numFmtId="2" fontId="24" fillId="0" borderId="0" xfId="0" applyNumberFormat="1" applyFont="1" applyBorder="1" applyAlignment="1">
      <alignment wrapText="1"/>
    </xf>
    <xf numFmtId="0" fontId="36" fillId="0" borderId="0" xfId="0" applyFont="1"/>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0" fillId="0" borderId="25" xfId="0" applyFont="1" applyBorder="1" applyAlignment="1">
      <alignment horizontal="center" vertical="center" wrapText="1"/>
    </xf>
    <xf numFmtId="0" fontId="10" fillId="0" borderId="31" xfId="0" applyFont="1" applyBorder="1" applyAlignment="1">
      <alignment horizontal="center" vertical="center" wrapText="1"/>
    </xf>
    <xf numFmtId="4" fontId="6" fillId="0" borderId="0" xfId="0" applyNumberFormat="1" applyFont="1" applyBorder="1" applyAlignment="1">
      <alignment vertical="center" wrapText="1"/>
    </xf>
    <xf numFmtId="0" fontId="22" fillId="0" borderId="0" xfId="0" applyFont="1" applyFill="1" applyAlignment="1">
      <alignment wrapText="1"/>
    </xf>
    <xf numFmtId="0" fontId="14" fillId="2" borderId="32" xfId="0" applyNumberFormat="1" applyFont="1" applyFill="1" applyBorder="1" applyAlignment="1" applyProtection="1">
      <alignment horizontal="center" vertical="center" wrapText="1"/>
    </xf>
    <xf numFmtId="0" fontId="14" fillId="2" borderId="33" xfId="0" applyNumberFormat="1" applyFont="1" applyFill="1" applyBorder="1" applyAlignment="1" applyProtection="1">
      <alignment horizontal="center" vertical="center" wrapText="1"/>
    </xf>
    <xf numFmtId="0" fontId="12" fillId="0" borderId="0" xfId="0" applyFont="1" applyAlignment="1">
      <alignment horizontal="justify" vertical="center" wrapText="1"/>
    </xf>
    <xf numFmtId="165" fontId="9" fillId="0" borderId="0" xfId="0" applyNumberFormat="1" applyFont="1" applyBorder="1" applyAlignment="1"/>
    <xf numFmtId="4" fontId="39" fillId="2" borderId="35" xfId="0" applyNumberFormat="1" applyFont="1" applyFill="1" applyBorder="1" applyAlignment="1" applyProtection="1">
      <alignment horizontal="right" vertical="center" wrapText="1"/>
    </xf>
    <xf numFmtId="4" fontId="39" fillId="0" borderId="34" xfId="5" applyNumberFormat="1" applyFont="1" applyFill="1" applyBorder="1" applyAlignment="1">
      <alignment horizontal="right" vertical="center" wrapText="1"/>
    </xf>
    <xf numFmtId="4" fontId="42" fillId="0" borderId="34" xfId="5" applyNumberFormat="1" applyFont="1" applyFill="1" applyBorder="1" applyAlignment="1">
      <alignment horizontal="right" vertical="center" wrapText="1"/>
    </xf>
    <xf numFmtId="4" fontId="8" fillId="0" borderId="0" xfId="0" applyNumberFormat="1" applyFont="1" applyBorder="1" applyAlignment="1">
      <alignment horizontal="center"/>
    </xf>
    <xf numFmtId="0" fontId="37" fillId="0" borderId="38" xfId="0" applyFont="1" applyBorder="1" applyAlignment="1">
      <alignment horizontal="left" wrapText="1"/>
    </xf>
    <xf numFmtId="0" fontId="0" fillId="0" borderId="15" xfId="0" applyBorder="1" applyAlignment="1"/>
    <xf numFmtId="4" fontId="39" fillId="2" borderId="40" xfId="0" applyNumberFormat="1" applyFont="1" applyFill="1" applyBorder="1" applyAlignment="1" applyProtection="1">
      <alignment horizontal="left" vertical="center" wrapText="1"/>
    </xf>
    <xf numFmtId="4" fontId="39" fillId="0" borderId="15" xfId="5" applyNumberFormat="1" applyFont="1" applyFill="1" applyBorder="1" applyAlignment="1">
      <alignment horizontal="right" vertical="center" wrapText="1"/>
    </xf>
    <xf numFmtId="4" fontId="40" fillId="0" borderId="15" xfId="0" applyNumberFormat="1" applyFont="1" applyBorder="1"/>
    <xf numFmtId="4" fontId="41" fillId="0" borderId="18" xfId="17" quotePrefix="1" applyNumberFormat="1" applyFont="1" applyBorder="1" applyAlignment="1">
      <alignment horizontal="left" vertical="center" wrapText="1"/>
    </xf>
    <xf numFmtId="4" fontId="42" fillId="0" borderId="18" xfId="6" quotePrefix="1" applyNumberFormat="1" applyFont="1" applyFill="1" applyBorder="1" applyAlignment="1">
      <alignment vertical="center" wrapText="1"/>
    </xf>
    <xf numFmtId="4" fontId="42" fillId="0" borderId="18" xfId="6" applyNumberFormat="1" applyFont="1" applyFill="1" applyBorder="1" applyAlignment="1">
      <alignment vertical="center" wrapText="1"/>
    </xf>
    <xf numFmtId="4" fontId="43" fillId="0" borderId="17" xfId="6" quotePrefix="1" applyNumberFormat="1" applyFont="1" applyFill="1" applyBorder="1" applyAlignment="1">
      <alignment vertical="center" wrapText="1"/>
    </xf>
    <xf numFmtId="4" fontId="43" fillId="0" borderId="14" xfId="5" applyNumberFormat="1" applyFont="1" applyFill="1" applyBorder="1" applyAlignment="1">
      <alignment horizontal="right" vertical="center" wrapText="1"/>
    </xf>
    <xf numFmtId="4" fontId="42" fillId="0" borderId="16" xfId="5" applyNumberFormat="1" applyFont="1" applyFill="1" applyBorder="1" applyAlignment="1">
      <alignment horizontal="right" vertical="center" wrapText="1"/>
    </xf>
    <xf numFmtId="0" fontId="30" fillId="0" borderId="5" xfId="17" quotePrefix="1" applyFont="1" applyBorder="1" applyAlignment="1">
      <alignment horizontal="left" vertical="center" wrapText="1"/>
    </xf>
    <xf numFmtId="4" fontId="38" fillId="2" borderId="35" xfId="0" applyNumberFormat="1" applyFont="1" applyFill="1" applyBorder="1" applyAlignment="1" applyProtection="1">
      <alignment horizontal="right" vertical="center" wrapText="1"/>
    </xf>
    <xf numFmtId="0" fontId="30" fillId="0" borderId="5" xfId="0" applyFont="1" applyBorder="1" applyAlignment="1">
      <alignment vertical="center"/>
    </xf>
    <xf numFmtId="4" fontId="30" fillId="0" borderId="5" xfId="0" applyNumberFormat="1" applyFont="1" applyBorder="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Fill="1"/>
    <xf numFmtId="0" fontId="12" fillId="0" borderId="0" xfId="0" applyFont="1" applyFill="1" applyAlignment="1">
      <alignment wrapText="1"/>
    </xf>
    <xf numFmtId="0" fontId="12" fillId="0" borderId="0" xfId="0" applyFont="1" applyFill="1" applyAlignment="1">
      <alignment horizontal="center" wrapText="1"/>
    </xf>
    <xf numFmtId="164" fontId="44" fillId="0" borderId="45" xfId="18" applyNumberFormat="1" applyFont="1" applyBorder="1" applyAlignment="1">
      <alignment horizontal="right" vertical="center" wrapText="1"/>
    </xf>
    <xf numFmtId="164" fontId="44" fillId="0" borderId="47" xfId="18" applyNumberFormat="1" applyFont="1" applyBorder="1" applyAlignment="1">
      <alignment horizontal="right" vertical="center" wrapText="1"/>
    </xf>
    <xf numFmtId="164" fontId="44" fillId="0" borderId="48" xfId="18" applyNumberFormat="1" applyFont="1" applyBorder="1" applyAlignment="1">
      <alignment horizontal="right" vertical="center" wrapText="1"/>
    </xf>
    <xf numFmtId="164" fontId="44" fillId="0" borderId="49" xfId="18" applyNumberFormat="1" applyFont="1" applyBorder="1" applyAlignment="1">
      <alignment horizontal="right" vertical="center" wrapText="1"/>
    </xf>
    <xf numFmtId="164" fontId="44" fillId="0" borderId="50" xfId="18" applyNumberFormat="1" applyFont="1" applyBorder="1" applyAlignment="1">
      <alignment horizontal="right" vertical="center" wrapText="1"/>
    </xf>
    <xf numFmtId="164" fontId="44" fillId="0" borderId="51" xfId="18" applyNumberFormat="1" applyFont="1" applyBorder="1" applyAlignment="1">
      <alignment horizontal="right" vertical="center" wrapText="1"/>
    </xf>
    <xf numFmtId="164" fontId="44" fillId="0" borderId="52" xfId="18" applyNumberFormat="1" applyFont="1" applyBorder="1" applyAlignment="1">
      <alignment horizontal="right" vertical="center" wrapText="1"/>
    </xf>
    <xf numFmtId="0" fontId="10" fillId="0" borderId="0" xfId="0" applyFont="1" applyBorder="1" applyAlignment="1">
      <alignment vertical="center" wrapText="1"/>
    </xf>
    <xf numFmtId="164" fontId="44" fillId="0" borderId="0" xfId="18" applyNumberFormat="1" applyFont="1" applyBorder="1" applyAlignment="1">
      <alignment horizontal="right" vertical="center" wrapText="1"/>
    </xf>
    <xf numFmtId="0" fontId="30" fillId="0" borderId="5" xfId="17" applyFont="1" applyBorder="1" applyAlignment="1">
      <alignment horizontal="left" vertical="center" wrapText="1"/>
    </xf>
    <xf numFmtId="4" fontId="39" fillId="0" borderId="41" xfId="5" applyNumberFormat="1" applyFont="1" applyFill="1" applyBorder="1" applyAlignment="1">
      <alignment horizontal="right" vertical="center" wrapText="1"/>
    </xf>
    <xf numFmtId="0" fontId="10" fillId="0" borderId="0" xfId="0" applyFont="1" applyFill="1" applyAlignment="1">
      <alignment vertical="center" wrapText="1"/>
    </xf>
    <xf numFmtId="4" fontId="45" fillId="0" borderId="15" xfId="0" applyNumberFormat="1" applyFont="1" applyBorder="1"/>
    <xf numFmtId="43" fontId="28" fillId="0" borderId="5" xfId="11" applyFont="1" applyFill="1" applyBorder="1" applyAlignment="1">
      <alignment horizontal="right" vertical="center"/>
    </xf>
    <xf numFmtId="4" fontId="30" fillId="0" borderId="5" xfId="0" applyNumberFormat="1" applyFont="1" applyFill="1" applyBorder="1" applyAlignment="1">
      <alignment horizontal="right" vertical="center"/>
    </xf>
    <xf numFmtId="4" fontId="31" fillId="0" borderId="5" xfId="0" applyNumberFormat="1" applyFont="1" applyFill="1" applyBorder="1" applyAlignment="1">
      <alignment horizontal="right" vertical="center"/>
    </xf>
    <xf numFmtId="4" fontId="28" fillId="0" borderId="5" xfId="0" applyNumberFormat="1" applyFont="1" applyFill="1" applyBorder="1" applyAlignment="1">
      <alignment horizontal="right" vertical="center"/>
    </xf>
    <xf numFmtId="0" fontId="2" fillId="3" borderId="0" xfId="0" applyFont="1" applyFill="1" applyAlignment="1">
      <alignment horizontal="right"/>
    </xf>
    <xf numFmtId="0" fontId="2" fillId="0" borderId="0" xfId="0" applyFont="1" applyAlignment="1">
      <alignment horizontal="left"/>
    </xf>
    <xf numFmtId="0" fontId="2" fillId="0" borderId="0" xfId="0" applyFont="1" applyAlignment="1"/>
    <xf numFmtId="0" fontId="21"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10" fillId="0" borderId="19" xfId="0" applyNumberFormat="1" applyFont="1" applyBorder="1" applyAlignment="1">
      <alignment horizontal="center" vertical="center" wrapText="1"/>
    </xf>
    <xf numFmtId="4" fontId="10" fillId="0" borderId="23" xfId="0" applyNumberFormat="1" applyFont="1" applyBorder="1" applyAlignment="1">
      <alignment horizontal="center" vertical="center" wrapText="1"/>
    </xf>
    <xf numFmtId="4" fontId="10" fillId="0" borderId="20" xfId="0" applyNumberFormat="1" applyFont="1" applyBorder="1" applyAlignment="1">
      <alignment horizontal="center" vertical="center" wrapText="1"/>
    </xf>
    <xf numFmtId="4" fontId="10" fillId="0" borderId="19"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0" fillId="0" borderId="21" xfId="0" applyNumberFormat="1" applyFont="1" applyFill="1" applyBorder="1" applyAlignment="1">
      <alignment horizontal="center" vertical="center" wrapText="1"/>
    </xf>
    <xf numFmtId="4" fontId="10" fillId="0" borderId="22" xfId="0" applyNumberFormat="1" applyFont="1" applyFill="1" applyBorder="1" applyAlignment="1">
      <alignment horizontal="center" vertical="center" wrapText="1"/>
    </xf>
    <xf numFmtId="4" fontId="10" fillId="0" borderId="21" xfId="0" applyNumberFormat="1" applyFont="1" applyBorder="1" applyAlignment="1">
      <alignment horizontal="center" vertical="center" wrapText="1"/>
    </xf>
    <xf numFmtId="4" fontId="10" fillId="0" borderId="22"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2" fillId="0" borderId="0" xfId="0" applyFont="1" applyFill="1" applyAlignment="1">
      <alignment horizontal="left" vertical="top" wrapText="1"/>
    </xf>
    <xf numFmtId="0" fontId="12" fillId="0" borderId="0" xfId="0" applyFont="1" applyFill="1" applyAlignment="1">
      <alignment horizontal="left" vertical="center" wrapText="1"/>
    </xf>
    <xf numFmtId="0" fontId="11" fillId="0" borderId="0" xfId="0" applyFont="1" applyFill="1" applyAlignment="1">
      <alignment horizontal="center" vertical="center" wrapText="1"/>
    </xf>
    <xf numFmtId="0" fontId="35" fillId="0" borderId="0" xfId="0" applyFont="1" applyBorder="1" applyAlignment="1">
      <alignment horizontal="center" vertical="center" wrapText="1"/>
    </xf>
    <xf numFmtId="0" fontId="11" fillId="0" borderId="0" xfId="0" applyFont="1" applyBorder="1" applyAlignment="1">
      <alignment horizontal="center" vertical="center" wrapText="1"/>
    </xf>
    <xf numFmtId="4" fontId="10" fillId="0" borderId="14" xfId="0" applyNumberFormat="1" applyFont="1" applyBorder="1" applyAlignment="1">
      <alignment horizontal="center" vertical="center" wrapText="1"/>
    </xf>
    <xf numFmtId="4" fontId="10" fillId="0" borderId="14"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36" fillId="0" borderId="5" xfId="0" applyFont="1" applyBorder="1"/>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center" vertical="top" wrapText="1"/>
    </xf>
    <xf numFmtId="9" fontId="18" fillId="0" borderId="5" xfId="0" applyNumberFormat="1" applyFont="1" applyFill="1" applyBorder="1" applyAlignment="1">
      <alignment horizontal="center" vertical="top" wrapText="1"/>
    </xf>
    <xf numFmtId="0" fontId="18" fillId="0" borderId="5" xfId="0" applyFont="1" applyFill="1" applyBorder="1" applyAlignment="1">
      <alignment horizontal="center" vertical="top"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24" xfId="2" quotePrefix="1" applyBorder="1" applyAlignment="1">
      <alignment horizontal="center" vertical="center" wrapText="1"/>
    </xf>
    <xf numFmtId="0" fontId="0" fillId="0" borderId="12" xfId="0" applyBorder="1" applyAlignment="1">
      <alignment horizontal="center" wrapText="1"/>
    </xf>
    <xf numFmtId="4" fontId="33" fillId="0" borderId="0" xfId="0" applyNumberFormat="1" applyFont="1" applyBorder="1" applyAlignment="1">
      <alignment horizontal="left" wrapText="1"/>
    </xf>
    <xf numFmtId="0" fontId="13" fillId="0" borderId="0" xfId="1" quotePrefix="1" applyAlignment="1">
      <alignment horizontal="center" vertical="center" wrapText="1"/>
    </xf>
    <xf numFmtId="0" fontId="13" fillId="0" borderId="0" xfId="1" applyAlignment="1">
      <alignment horizontal="center" vertical="center" wrapText="1"/>
    </xf>
    <xf numFmtId="0" fontId="14" fillId="2" borderId="36" xfId="0" applyNumberFormat="1" applyFont="1" applyFill="1" applyBorder="1" applyAlignment="1" applyProtection="1">
      <alignment horizontal="center" vertical="center" wrapText="1"/>
    </xf>
    <xf numFmtId="0" fontId="14" fillId="2" borderId="38" xfId="0" applyNumberFormat="1" applyFont="1" applyFill="1" applyBorder="1" applyAlignment="1" applyProtection="1">
      <alignment horizontal="center" vertical="center" wrapText="1"/>
    </xf>
    <xf numFmtId="0" fontId="27" fillId="0" borderId="43" xfId="16" quotePrefix="1" applyFont="1" applyBorder="1" applyAlignment="1">
      <alignment horizontal="center" vertical="center" wrapText="1"/>
    </xf>
    <xf numFmtId="0" fontId="27" fillId="0" borderId="45" xfId="16" quotePrefix="1" applyFont="1" applyBorder="1" applyAlignment="1">
      <alignment horizontal="center" vertical="center" wrapText="1"/>
    </xf>
    <xf numFmtId="0" fontId="27" fillId="0" borderId="44" xfId="16" quotePrefix="1" applyFont="1" applyBorder="1" applyAlignment="1">
      <alignment horizontal="center" vertical="center" wrapText="1"/>
    </xf>
    <xf numFmtId="0" fontId="27" fillId="0" borderId="46" xfId="16" quotePrefix="1" applyFont="1" applyBorder="1" applyAlignment="1">
      <alignment horizontal="center" vertical="center" wrapText="1"/>
    </xf>
    <xf numFmtId="0" fontId="14" fillId="2" borderId="37" xfId="0" applyNumberFormat="1" applyFont="1" applyFill="1" applyBorder="1" applyAlignment="1" applyProtection="1">
      <alignment horizontal="center" vertical="center" wrapText="1"/>
    </xf>
    <xf numFmtId="0" fontId="14" fillId="2" borderId="33" xfId="0" applyNumberFormat="1" applyFont="1" applyFill="1" applyBorder="1" applyAlignment="1" applyProtection="1">
      <alignment horizontal="center" vertical="center" wrapText="1"/>
    </xf>
    <xf numFmtId="4" fontId="14" fillId="0" borderId="30" xfId="0" applyNumberFormat="1" applyFont="1" applyFill="1" applyBorder="1" applyAlignment="1">
      <alignment horizontal="center" vertical="center" wrapText="1"/>
    </xf>
    <xf numFmtId="0" fontId="0" fillId="0" borderId="39" xfId="0" applyBorder="1" applyAlignment="1">
      <alignment horizontal="center" vertical="center" wrapText="1"/>
    </xf>
    <xf numFmtId="4" fontId="39" fillId="0" borderId="41" xfId="5" applyNumberFormat="1" applyFont="1" applyFill="1" applyBorder="1" applyAlignment="1">
      <alignment horizontal="right" vertical="center" wrapText="1"/>
    </xf>
    <xf numFmtId="4" fontId="39" fillId="0" borderId="42" xfId="5" applyNumberFormat="1" applyFont="1" applyFill="1" applyBorder="1" applyAlignment="1">
      <alignment horizontal="right" vertical="center" wrapText="1"/>
    </xf>
    <xf numFmtId="4" fontId="39" fillId="0" borderId="53" xfId="5" applyNumberFormat="1" applyFont="1" applyFill="1" applyBorder="1" applyAlignment="1">
      <alignment horizontal="right" vertical="center" wrapText="1"/>
    </xf>
    <xf numFmtId="4" fontId="39" fillId="0" borderId="54" xfId="5" applyNumberFormat="1" applyFont="1" applyFill="1" applyBorder="1" applyAlignment="1">
      <alignment horizontal="right" vertical="center" wrapText="1"/>
    </xf>
    <xf numFmtId="0" fontId="29" fillId="0" borderId="5" xfId="0" applyFont="1" applyBorder="1" applyAlignment="1">
      <alignment horizontal="left" wrapText="1"/>
    </xf>
    <xf numFmtId="0" fontId="29" fillId="0" borderId="5" xfId="0" applyFont="1" applyBorder="1" applyAlignment="1">
      <alignment horizontal="left" vertical="center" wrapText="1"/>
    </xf>
    <xf numFmtId="0" fontId="32" fillId="0" borderId="6" xfId="17" applyFont="1" applyBorder="1" applyAlignment="1">
      <alignment horizontal="left" vertical="center" wrapText="1"/>
    </xf>
    <xf numFmtId="0" fontId="32" fillId="0" borderId="10" xfId="17" quotePrefix="1" applyFont="1" applyBorder="1" applyAlignment="1">
      <alignment horizontal="left" vertical="center" wrapText="1"/>
    </xf>
    <xf numFmtId="0" fontId="33" fillId="0" borderId="0" xfId="0" applyFont="1" applyBorder="1" applyAlignment="1">
      <alignment horizontal="left" vertical="top" wrapText="1"/>
    </xf>
    <xf numFmtId="0" fontId="12" fillId="0" borderId="0" xfId="15" applyFont="1" applyAlignment="1">
      <alignment horizontal="center" vertical="top" wrapText="1"/>
    </xf>
    <xf numFmtId="0" fontId="24" fillId="0" borderId="5" xfId="0" applyFont="1" applyBorder="1" applyAlignment="1">
      <alignment horizontal="center" vertical="center" wrapText="1"/>
    </xf>
    <xf numFmtId="0" fontId="27" fillId="0" borderId="5" xfId="16" quotePrefix="1" applyFont="1" applyBorder="1" applyAlignment="1">
      <alignment horizontal="center" vertical="center" wrapText="1"/>
    </xf>
    <xf numFmtId="0" fontId="30" fillId="0" borderId="5" xfId="16" quotePrefix="1" applyFont="1" applyBorder="1" applyAlignment="1">
      <alignment horizontal="center" vertical="center" wrapText="1"/>
    </xf>
    <xf numFmtId="4" fontId="28" fillId="0" borderId="5" xfId="0" applyNumberFormat="1" applyFont="1" applyFill="1" applyBorder="1" applyAlignment="1">
      <alignment horizontal="center" vertical="center" wrapText="1"/>
    </xf>
    <xf numFmtId="0" fontId="10" fillId="3" borderId="0" xfId="0" applyFont="1" applyFill="1" applyAlignment="1">
      <alignment horizontal="justify" vertical="center" wrapText="1"/>
    </xf>
    <xf numFmtId="0" fontId="12" fillId="3" borderId="0" xfId="0" applyNumberFormat="1" applyFont="1" applyFill="1" applyAlignment="1">
      <alignment horizontal="justify" vertical="center" wrapText="1"/>
    </xf>
    <xf numFmtId="0" fontId="12" fillId="3" borderId="0" xfId="0" applyNumberFormat="1" applyFont="1" applyFill="1" applyAlignment="1">
      <alignment horizontal="justify" vertical="center"/>
    </xf>
    <xf numFmtId="0" fontId="12" fillId="0" borderId="0" xfId="0" applyFont="1" applyFill="1" applyAlignment="1">
      <alignment horizontal="left" wrapText="1"/>
    </xf>
    <xf numFmtId="0" fontId="12" fillId="3" borderId="0" xfId="0" applyFont="1" applyFill="1" applyAlignment="1">
      <alignment horizontal="justify" vertical="center" wrapText="1"/>
    </xf>
    <xf numFmtId="0" fontId="35" fillId="3" borderId="0" xfId="0" applyFont="1" applyFill="1" applyAlignment="1">
      <alignment horizontal="center" vertical="center" wrapText="1"/>
    </xf>
    <xf numFmtId="0" fontId="10" fillId="3" borderId="0" xfId="0" applyFont="1" applyFill="1" applyAlignment="1">
      <alignment horizontal="justify" vertical="center"/>
    </xf>
    <xf numFmtId="0" fontId="10"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48" fillId="3" borderId="0" xfId="0" applyFont="1" applyFill="1" applyAlignment="1">
      <alignment horizontal="justify" vertical="center" wrapText="1"/>
    </xf>
    <xf numFmtId="0" fontId="12" fillId="3" borderId="0" xfId="0" applyFont="1" applyFill="1" applyAlignment="1">
      <alignment horizontal="justify" wrapText="1"/>
    </xf>
    <xf numFmtId="0" fontId="12" fillId="3" borderId="0" xfId="0" applyNumberFormat="1" applyFont="1" applyFill="1" applyAlignment="1">
      <alignment horizontal="justify" wrapText="1"/>
    </xf>
    <xf numFmtId="0" fontId="36" fillId="3" borderId="0" xfId="0" applyFont="1" applyFill="1" applyAlignment="1">
      <alignment horizontal="justify" wrapText="1"/>
    </xf>
    <xf numFmtId="0" fontId="12" fillId="0" borderId="0" xfId="0" applyFont="1" applyFill="1" applyAlignment="1">
      <alignment wrapText="1"/>
    </xf>
    <xf numFmtId="0" fontId="12" fillId="0" borderId="0" xfId="0" applyFont="1" applyAlignment="1">
      <alignment horizontal="left" vertical="center" wrapText="1"/>
    </xf>
  </cellXfs>
  <cellStyles count="23">
    <cellStyle name="S0" xfId="1"/>
    <cellStyle name="S0 2" xfId="15"/>
    <cellStyle name="S1" xfId="2"/>
    <cellStyle name="S1 2" xfId="16"/>
    <cellStyle name="S2" xfId="3"/>
    <cellStyle name="S3" xfId="4"/>
    <cellStyle name="S3 2" xfId="17"/>
    <cellStyle name="S4" xfId="5"/>
    <cellStyle name="S4 2" xfId="18"/>
    <cellStyle name="S5" xfId="6"/>
    <cellStyle name="Денежный 2" xfId="19"/>
    <cellStyle name="Обычный" xfId="0" builtinId="0"/>
    <cellStyle name="Обычный 2" xfId="7"/>
    <cellStyle name="Обычный 2 2" xfId="20"/>
    <cellStyle name="Обычный 2 2 2" xfId="21"/>
    <cellStyle name="Обычный 3" xfId="8"/>
    <cellStyle name="Обычный 3 2" xfId="9"/>
    <cellStyle name="Обычный 3 3" xfId="10"/>
    <cellStyle name="Обычный 4" xfId="12"/>
    <cellStyle name="Обычный 4 2" xfId="22"/>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18"/>
  <sheetViews>
    <sheetView topLeftCell="A7" workbookViewId="0">
      <selection sqref="A1:J1"/>
    </sheetView>
  </sheetViews>
  <sheetFormatPr defaultRowHeight="32.25" customHeight="1" x14ac:dyDescent="0.3"/>
  <cols>
    <col min="8" max="8" width="11.88671875" customWidth="1"/>
    <col min="9" max="9" width="9.109375" style="5" customWidth="1"/>
    <col min="10" max="10" width="9.109375" style="5"/>
  </cols>
  <sheetData>
    <row r="1" spans="1:20" ht="32.25" customHeight="1" x14ac:dyDescent="0.35">
      <c r="A1" s="123" t="s">
        <v>93</v>
      </c>
      <c r="B1" s="123"/>
      <c r="C1" s="123"/>
      <c r="D1" s="123"/>
      <c r="E1" s="123"/>
      <c r="F1" s="123"/>
      <c r="G1" s="123"/>
      <c r="H1" s="123"/>
      <c r="I1" s="123"/>
      <c r="J1" s="123"/>
    </row>
    <row r="2" spans="1:20" ht="24.75" customHeight="1" x14ac:dyDescent="0.3">
      <c r="A2" s="124" t="s">
        <v>51</v>
      </c>
      <c r="B2" s="125"/>
      <c r="C2" s="125"/>
      <c r="D2" s="125"/>
      <c r="E2" s="125"/>
      <c r="F2" s="125"/>
      <c r="G2" s="125"/>
      <c r="H2" s="125"/>
      <c r="I2" s="125"/>
      <c r="J2" s="125"/>
    </row>
    <row r="3" spans="1:20" ht="32.25" customHeight="1" x14ac:dyDescent="0.3">
      <c r="A3" s="121" t="s">
        <v>28</v>
      </c>
      <c r="B3" s="121"/>
      <c r="C3" s="121"/>
      <c r="D3" s="121"/>
      <c r="E3" s="121"/>
      <c r="F3" s="121"/>
      <c r="G3" s="121"/>
      <c r="H3" s="121"/>
      <c r="I3" s="121"/>
      <c r="J3" s="121"/>
      <c r="K3" s="2"/>
      <c r="L3" s="2"/>
      <c r="M3" s="2"/>
      <c r="N3" s="2"/>
      <c r="O3" s="2"/>
      <c r="P3" s="2"/>
      <c r="Q3" s="2"/>
      <c r="R3" s="2"/>
      <c r="S3" s="2"/>
      <c r="T3" s="2"/>
    </row>
    <row r="4" spans="1:20" ht="32.25" customHeight="1" x14ac:dyDescent="0.3">
      <c r="A4" s="122" t="s">
        <v>12</v>
      </c>
      <c r="B4" s="122"/>
      <c r="C4" s="122"/>
      <c r="D4" s="122"/>
      <c r="E4" s="122"/>
      <c r="F4" s="122"/>
      <c r="G4" s="122"/>
      <c r="H4" s="122"/>
      <c r="I4" s="120">
        <v>1985</v>
      </c>
      <c r="J4" s="120"/>
      <c r="K4" s="1"/>
      <c r="L4" s="1"/>
      <c r="M4" s="1"/>
      <c r="N4" s="1"/>
      <c r="O4" s="1"/>
      <c r="P4" s="1"/>
      <c r="Q4" s="1"/>
      <c r="R4" s="1"/>
      <c r="S4" s="3"/>
      <c r="T4" s="3"/>
    </row>
    <row r="5" spans="1:20" ht="32.25" customHeight="1" x14ac:dyDescent="0.3">
      <c r="A5" s="122" t="s">
        <v>13</v>
      </c>
      <c r="B5" s="122"/>
      <c r="C5" s="122"/>
      <c r="D5" s="122"/>
      <c r="E5" s="122"/>
      <c r="F5" s="122"/>
      <c r="G5" s="122"/>
      <c r="H5" s="122"/>
      <c r="I5" s="120">
        <v>9</v>
      </c>
      <c r="J5" s="120"/>
      <c r="K5" s="1"/>
      <c r="L5" s="1"/>
      <c r="M5" s="1"/>
      <c r="N5" s="1"/>
      <c r="O5" s="1"/>
      <c r="P5" s="1"/>
      <c r="Q5" s="1"/>
      <c r="R5" s="1"/>
      <c r="S5" s="3"/>
      <c r="T5" s="3"/>
    </row>
    <row r="6" spans="1:20" ht="32.25" customHeight="1" x14ac:dyDescent="0.3">
      <c r="A6" s="122" t="s">
        <v>14</v>
      </c>
      <c r="B6" s="122"/>
      <c r="C6" s="122"/>
      <c r="D6" s="122"/>
      <c r="E6" s="122"/>
      <c r="F6" s="122"/>
      <c r="G6" s="122"/>
      <c r="H6" s="122"/>
      <c r="I6" s="120">
        <v>191</v>
      </c>
      <c r="J6" s="120"/>
      <c r="K6" s="1"/>
      <c r="L6" s="1"/>
      <c r="M6" s="1"/>
      <c r="N6" s="1"/>
      <c r="O6" s="1"/>
      <c r="P6" s="1"/>
      <c r="Q6" s="1"/>
      <c r="R6" s="1"/>
      <c r="S6" s="3"/>
      <c r="T6" s="3"/>
    </row>
    <row r="7" spans="1:20" ht="32.25" customHeight="1" x14ac:dyDescent="0.3">
      <c r="A7" s="122" t="s">
        <v>15</v>
      </c>
      <c r="B7" s="122"/>
      <c r="C7" s="122"/>
      <c r="D7" s="122"/>
      <c r="E7" s="122"/>
      <c r="F7" s="122"/>
      <c r="G7" s="122"/>
      <c r="H7" s="122"/>
      <c r="I7" s="120">
        <v>6</v>
      </c>
      <c r="J7" s="120"/>
      <c r="K7" s="1"/>
      <c r="L7" s="1"/>
      <c r="M7" s="1"/>
      <c r="N7" s="1"/>
      <c r="O7" s="1"/>
      <c r="P7" s="1"/>
      <c r="Q7" s="1"/>
      <c r="R7" s="1"/>
      <c r="S7" s="3"/>
      <c r="T7" s="3"/>
    </row>
    <row r="8" spans="1:20" ht="32.25" customHeight="1" x14ac:dyDescent="0.3">
      <c r="A8" s="122" t="s">
        <v>16</v>
      </c>
      <c r="B8" s="122"/>
      <c r="C8" s="122"/>
      <c r="D8" s="122"/>
      <c r="E8" s="122"/>
      <c r="F8" s="122"/>
      <c r="G8" s="122"/>
      <c r="H8" s="122"/>
      <c r="I8" s="120">
        <v>6</v>
      </c>
      <c r="J8" s="120"/>
      <c r="K8" s="1"/>
      <c r="L8" s="1"/>
      <c r="M8" s="1"/>
      <c r="N8" s="1"/>
      <c r="O8" s="1"/>
      <c r="P8" s="1"/>
      <c r="Q8" s="1"/>
      <c r="R8" s="1"/>
      <c r="S8" s="3"/>
      <c r="T8" s="3"/>
    </row>
    <row r="9" spans="1:20" ht="32.25" customHeight="1" x14ac:dyDescent="0.3">
      <c r="A9" s="122" t="s">
        <v>17</v>
      </c>
      <c r="B9" s="122"/>
      <c r="C9" s="122"/>
      <c r="D9" s="122"/>
      <c r="E9" s="122"/>
      <c r="F9" s="122"/>
      <c r="G9" s="122"/>
      <c r="H9" s="122"/>
      <c r="I9" s="120" t="s">
        <v>23</v>
      </c>
      <c r="J9" s="120"/>
      <c r="K9" s="1"/>
      <c r="L9" s="1"/>
      <c r="M9" s="1"/>
      <c r="N9" s="1"/>
      <c r="O9" s="1"/>
      <c r="P9" s="1"/>
      <c r="Q9" s="1"/>
      <c r="R9" s="1"/>
      <c r="S9" s="3"/>
      <c r="T9" s="3"/>
    </row>
    <row r="10" spans="1:20" ht="32.25" customHeight="1" x14ac:dyDescent="0.3">
      <c r="A10" s="121" t="s">
        <v>18</v>
      </c>
      <c r="B10" s="121"/>
      <c r="C10" s="121"/>
      <c r="D10" s="121"/>
      <c r="E10" s="121"/>
      <c r="F10" s="121"/>
      <c r="G10" s="121"/>
      <c r="H10" s="121"/>
      <c r="I10" s="120" t="s">
        <v>11</v>
      </c>
      <c r="J10" s="120"/>
      <c r="K10" s="1"/>
      <c r="L10" s="1"/>
      <c r="M10" s="1"/>
      <c r="N10" s="1"/>
      <c r="O10" s="1"/>
      <c r="P10" s="1"/>
      <c r="Q10" s="1"/>
      <c r="R10" s="1"/>
      <c r="S10" s="3"/>
      <c r="T10" s="3"/>
    </row>
    <row r="11" spans="1:20" ht="32.25" customHeight="1" x14ac:dyDescent="0.3">
      <c r="A11" s="121" t="s">
        <v>19</v>
      </c>
      <c r="B11" s="121"/>
      <c r="C11" s="121"/>
      <c r="D11" s="121"/>
      <c r="E11" s="121"/>
      <c r="F11" s="121"/>
      <c r="G11" s="121"/>
      <c r="H11" s="121"/>
      <c r="I11" s="120" t="s">
        <v>11</v>
      </c>
      <c r="J11" s="120"/>
      <c r="K11" s="1"/>
      <c r="L11" s="1"/>
      <c r="M11" s="1"/>
      <c r="N11" s="1"/>
      <c r="O11" s="1"/>
      <c r="P11" s="1"/>
      <c r="Q11" s="1"/>
      <c r="R11" s="1"/>
      <c r="S11" s="3"/>
      <c r="T11" s="3"/>
    </row>
    <row r="12" spans="1:20" ht="32.25" customHeight="1" x14ac:dyDescent="0.3">
      <c r="A12" s="121" t="s">
        <v>20</v>
      </c>
      <c r="B12" s="121"/>
      <c r="C12" s="121"/>
      <c r="D12" s="121"/>
      <c r="E12" s="121"/>
      <c r="F12" s="121"/>
      <c r="G12" s="121"/>
      <c r="H12" s="121"/>
      <c r="I12" s="120" t="s">
        <v>23</v>
      </c>
      <c r="J12" s="120"/>
      <c r="K12" s="1"/>
      <c r="L12" s="1"/>
      <c r="M12" s="1"/>
      <c r="N12" s="1"/>
      <c r="O12" s="1"/>
      <c r="P12" s="1"/>
      <c r="Q12" s="1"/>
      <c r="R12" s="1"/>
      <c r="S12" s="3"/>
      <c r="T12" s="3"/>
    </row>
    <row r="13" spans="1:20" ht="32.25" customHeight="1" x14ac:dyDescent="0.3">
      <c r="A13" s="121" t="s">
        <v>21</v>
      </c>
      <c r="B13" s="121"/>
      <c r="C13" s="121"/>
      <c r="D13" s="121"/>
      <c r="E13" s="121"/>
      <c r="F13" s="121"/>
      <c r="G13" s="121"/>
      <c r="H13" s="121"/>
      <c r="I13" s="120" t="s">
        <v>11</v>
      </c>
      <c r="J13" s="120"/>
      <c r="K13" s="1"/>
      <c r="L13" s="1"/>
      <c r="M13" s="1"/>
      <c r="N13" s="1"/>
      <c r="O13" s="1"/>
      <c r="P13" s="1"/>
      <c r="Q13" s="1"/>
      <c r="R13" s="1"/>
      <c r="S13" s="3"/>
      <c r="T13" s="3"/>
    </row>
    <row r="14" spans="1:20" ht="32.25" customHeight="1" x14ac:dyDescent="0.3">
      <c r="A14" s="121" t="s">
        <v>133</v>
      </c>
      <c r="B14" s="121"/>
      <c r="C14" s="121"/>
      <c r="D14" s="121"/>
      <c r="E14" s="121"/>
      <c r="F14" s="121"/>
      <c r="G14" s="121"/>
      <c r="H14" s="121"/>
      <c r="I14" s="120">
        <v>588</v>
      </c>
      <c r="J14" s="120"/>
      <c r="K14" s="1"/>
      <c r="L14" s="1"/>
      <c r="M14" s="1"/>
      <c r="N14" s="1"/>
      <c r="O14" s="1"/>
      <c r="P14" s="1"/>
      <c r="Q14" s="1"/>
      <c r="R14" s="1"/>
      <c r="S14" s="3"/>
      <c r="T14" s="3"/>
    </row>
    <row r="15" spans="1:20" ht="32.25" customHeight="1" x14ac:dyDescent="0.3">
      <c r="A15" s="121" t="s">
        <v>22</v>
      </c>
      <c r="B15" s="121"/>
      <c r="C15" s="121"/>
      <c r="D15" s="121"/>
      <c r="E15" s="121"/>
      <c r="F15" s="121"/>
      <c r="G15" s="121"/>
      <c r="H15" s="121"/>
      <c r="I15" s="120" t="s">
        <v>134</v>
      </c>
      <c r="J15" s="120"/>
      <c r="K15" s="1"/>
      <c r="L15" s="1"/>
      <c r="M15" s="1"/>
      <c r="N15" s="1"/>
      <c r="O15" s="1"/>
      <c r="P15" s="1"/>
      <c r="Q15" s="1"/>
      <c r="R15" s="1"/>
      <c r="S15" s="3"/>
      <c r="T15" s="3"/>
    </row>
    <row r="16" spans="1:20" ht="32.25" customHeight="1" x14ac:dyDescent="0.3">
      <c r="A16" s="121" t="s">
        <v>24</v>
      </c>
      <c r="B16" s="121"/>
      <c r="C16" s="121"/>
      <c r="D16" s="121"/>
      <c r="E16" s="121"/>
      <c r="F16" s="121"/>
      <c r="G16" s="121"/>
      <c r="H16" s="121"/>
      <c r="I16" s="120" t="s">
        <v>135</v>
      </c>
      <c r="J16" s="120"/>
      <c r="K16" s="1"/>
      <c r="L16" s="2"/>
      <c r="M16" s="2"/>
      <c r="N16" s="2"/>
      <c r="O16" s="2"/>
      <c r="P16" s="2"/>
      <c r="Q16" s="2"/>
      <c r="R16" s="2"/>
      <c r="S16" s="4"/>
      <c r="T16" s="4"/>
    </row>
    <row r="17" spans="1:20" ht="32.25" customHeight="1" x14ac:dyDescent="0.3">
      <c r="A17" s="121" t="s">
        <v>25</v>
      </c>
      <c r="B17" s="121"/>
      <c r="C17" s="121"/>
      <c r="D17" s="121"/>
      <c r="E17" s="121"/>
      <c r="F17" s="121"/>
      <c r="G17" s="121"/>
      <c r="H17" s="121"/>
      <c r="I17" s="120" t="s">
        <v>136</v>
      </c>
      <c r="J17" s="120"/>
      <c r="K17" s="1"/>
      <c r="L17" s="2"/>
      <c r="M17" s="2"/>
      <c r="N17" s="2"/>
      <c r="O17" s="2"/>
      <c r="P17" s="2"/>
      <c r="Q17" s="2"/>
      <c r="R17" s="2"/>
      <c r="S17" s="4"/>
      <c r="T17" s="4"/>
    </row>
    <row r="18" spans="1:20" ht="32.25" customHeight="1" x14ac:dyDescent="0.3">
      <c r="A18" s="121" t="s">
        <v>54</v>
      </c>
      <c r="B18" s="121"/>
      <c r="C18" s="121"/>
      <c r="D18" s="121"/>
      <c r="E18" s="121"/>
      <c r="F18" s="121"/>
      <c r="G18" s="121"/>
      <c r="H18" s="121"/>
      <c r="I18" s="120" t="s">
        <v>55</v>
      </c>
      <c r="J18" s="120"/>
      <c r="K18" s="1"/>
      <c r="L18" s="1"/>
      <c r="M18" s="1"/>
      <c r="N18" s="1"/>
      <c r="O18" s="1"/>
      <c r="P18" s="1"/>
      <c r="Q18" s="1"/>
      <c r="R18" s="1"/>
      <c r="S18" s="3"/>
      <c r="T18" s="3"/>
    </row>
  </sheetData>
  <mergeCells count="33">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 ref="A1:J1"/>
    <mergeCell ref="A2:J2"/>
    <mergeCell ref="A3:J3"/>
    <mergeCell ref="A14:H14"/>
    <mergeCell ref="I14:J14"/>
    <mergeCell ref="I15:J15"/>
    <mergeCell ref="I4:J4"/>
    <mergeCell ref="A15:H15"/>
    <mergeCell ref="A11:H11"/>
    <mergeCell ref="A12:H12"/>
    <mergeCell ref="A13:H13"/>
    <mergeCell ref="A4:H4"/>
    <mergeCell ref="A5:H5"/>
    <mergeCell ref="A6:H6"/>
    <mergeCell ref="A7:H7"/>
    <mergeCell ref="A8:H8"/>
    <mergeCell ref="I13:J13"/>
  </mergeCells>
  <pageMargins left="0.7" right="0.7" top="0.71"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3" workbookViewId="0">
      <selection activeCell="M18" sqref="M18"/>
    </sheetView>
  </sheetViews>
  <sheetFormatPr defaultColWidth="9.109375" defaultRowHeight="14.4" x14ac:dyDescent="0.3"/>
  <cols>
    <col min="1" max="1" width="8.109375" style="22" customWidth="1"/>
    <col min="2" max="2" width="19" style="22" customWidth="1"/>
    <col min="3" max="3" width="16.44140625" style="22" customWidth="1"/>
    <col min="4" max="4" width="12.5546875" style="22" customWidth="1"/>
    <col min="5" max="5" width="14.44140625" style="22" customWidth="1"/>
    <col min="6" max="6" width="11.44140625" style="22" customWidth="1"/>
    <col min="7" max="7" width="10.5546875" style="22" customWidth="1"/>
    <col min="8" max="8" width="16.6640625" style="22" customWidth="1"/>
    <col min="9" max="16384" width="9.109375" style="23"/>
  </cols>
  <sheetData>
    <row r="1" spans="1:8" ht="16.8" hidden="1" x14ac:dyDescent="0.3">
      <c r="A1" s="19"/>
      <c r="B1" s="19"/>
      <c r="C1" s="20"/>
      <c r="D1" s="20"/>
      <c r="E1" s="21"/>
    </row>
    <row r="2" spans="1:8" ht="17.399999999999999" hidden="1" thickBot="1" x14ac:dyDescent="0.35">
      <c r="A2" s="24"/>
      <c r="B2" s="24"/>
      <c r="C2" s="25"/>
      <c r="D2" s="25"/>
      <c r="E2" s="26" t="s">
        <v>0</v>
      </c>
    </row>
    <row r="3" spans="1:8" ht="24.75" customHeight="1" x14ac:dyDescent="0.3"/>
    <row r="4" spans="1:8" x14ac:dyDescent="0.3">
      <c r="A4" s="143" t="s">
        <v>94</v>
      </c>
      <c r="B4" s="143"/>
      <c r="C4" s="143"/>
      <c r="D4" s="143"/>
      <c r="E4" s="143"/>
      <c r="F4" s="143"/>
      <c r="G4" s="143"/>
      <c r="H4" s="143"/>
    </row>
    <row r="5" spans="1:8" x14ac:dyDescent="0.3">
      <c r="A5" s="144"/>
      <c r="B5" s="144"/>
      <c r="C5" s="144"/>
      <c r="D5" s="144"/>
      <c r="E5" s="144"/>
      <c r="F5" s="144"/>
      <c r="G5" s="144"/>
      <c r="H5" s="144"/>
    </row>
    <row r="6" spans="1:8" s="27" customFormat="1" ht="36" customHeight="1" x14ac:dyDescent="0.3">
      <c r="A6" s="68" t="s">
        <v>1</v>
      </c>
      <c r="B6" s="149" t="s">
        <v>95</v>
      </c>
      <c r="C6" s="150"/>
      <c r="D6" s="150"/>
      <c r="E6" s="68" t="s">
        <v>26</v>
      </c>
      <c r="F6" s="68" t="s">
        <v>27</v>
      </c>
      <c r="G6" s="151" t="s">
        <v>10</v>
      </c>
      <c r="H6" s="151"/>
    </row>
    <row r="7" spans="1:8" x14ac:dyDescent="0.3">
      <c r="A7" s="68"/>
      <c r="B7" s="152"/>
      <c r="C7" s="152"/>
      <c r="D7" s="152"/>
      <c r="E7" s="69"/>
      <c r="F7" s="70"/>
      <c r="G7" s="153"/>
      <c r="H7" s="153"/>
    </row>
    <row r="9" spans="1:8" ht="75.75" customHeight="1" x14ac:dyDescent="0.3">
      <c r="A9" s="148" t="s">
        <v>131</v>
      </c>
      <c r="B9" s="148"/>
      <c r="C9" s="148"/>
      <c r="D9" s="148"/>
      <c r="E9" s="148"/>
      <c r="F9" s="148"/>
      <c r="G9" s="148"/>
      <c r="H9" s="148"/>
    </row>
    <row r="10" spans="1:8" ht="111.75" customHeight="1" thickBot="1" x14ac:dyDescent="0.35">
      <c r="A10" s="154" t="s">
        <v>132</v>
      </c>
      <c r="B10" s="154"/>
      <c r="C10" s="155" t="s">
        <v>96</v>
      </c>
      <c r="D10" s="155"/>
      <c r="E10" s="156" t="s">
        <v>97</v>
      </c>
      <c r="F10" s="156"/>
      <c r="G10" s="156" t="s">
        <v>98</v>
      </c>
      <c r="H10" s="156"/>
    </row>
    <row r="11" spans="1:8" ht="15" thickBot="1" x14ac:dyDescent="0.35">
      <c r="A11" s="133">
        <v>34015.94</v>
      </c>
      <c r="B11" s="134"/>
      <c r="C11" s="131">
        <v>54888.36</v>
      </c>
      <c r="D11" s="132"/>
      <c r="E11" s="131">
        <v>0</v>
      </c>
      <c r="F11" s="132"/>
      <c r="G11" s="133">
        <f>A11+C11-E11</f>
        <v>88904.3</v>
      </c>
      <c r="H11" s="134"/>
    </row>
    <row r="13" spans="1:8" ht="45.75" customHeight="1" x14ac:dyDescent="0.3">
      <c r="A13" s="140" t="s">
        <v>99</v>
      </c>
      <c r="B13" s="140"/>
      <c r="C13" s="140"/>
      <c r="D13" s="140"/>
      <c r="E13" s="140"/>
      <c r="F13" s="140"/>
      <c r="G13" s="140"/>
      <c r="H13" s="140"/>
    </row>
    <row r="14" spans="1:8" ht="20.25" customHeight="1" x14ac:dyDescent="0.3">
      <c r="A14" s="141" t="s">
        <v>81</v>
      </c>
      <c r="B14" s="141"/>
      <c r="C14" s="141"/>
      <c r="D14" s="141"/>
      <c r="E14" s="141"/>
      <c r="F14" s="141"/>
      <c r="G14" s="141"/>
      <c r="H14" s="141"/>
    </row>
    <row r="15" spans="1:8" x14ac:dyDescent="0.3">
      <c r="A15" s="114"/>
      <c r="B15" s="114"/>
      <c r="C15" s="114"/>
      <c r="D15" s="114"/>
      <c r="E15" s="114"/>
      <c r="F15" s="114"/>
      <c r="G15" s="114"/>
      <c r="H15" s="114"/>
    </row>
    <row r="16" spans="1:8" ht="24" customHeight="1" x14ac:dyDescent="0.3">
      <c r="A16" s="142" t="s">
        <v>9</v>
      </c>
      <c r="B16" s="142"/>
      <c r="C16" s="142"/>
      <c r="D16" s="142"/>
      <c r="E16" s="142"/>
      <c r="F16" s="142"/>
      <c r="G16" s="142"/>
      <c r="H16" s="142"/>
    </row>
    <row r="17" spans="1:8" ht="15" thickBot="1" x14ac:dyDescent="0.35">
      <c r="A17" s="28"/>
    </row>
    <row r="18" spans="1:8" ht="68.25" customHeight="1" x14ac:dyDescent="0.3">
      <c r="A18" s="71" t="s">
        <v>5</v>
      </c>
      <c r="B18" s="135" t="s">
        <v>6</v>
      </c>
      <c r="C18" s="137"/>
      <c r="D18" s="135" t="s">
        <v>7</v>
      </c>
      <c r="E18" s="136"/>
      <c r="F18" s="137"/>
      <c r="G18" s="138" t="s">
        <v>8</v>
      </c>
      <c r="H18" s="139"/>
    </row>
    <row r="19" spans="1:8" s="18" customFormat="1" ht="15" thickBot="1" x14ac:dyDescent="0.35">
      <c r="A19" s="34">
        <v>2017</v>
      </c>
      <c r="B19" s="145">
        <v>182915.20000000001</v>
      </c>
      <c r="C19" s="145"/>
      <c r="D19" s="145">
        <v>125782.28</v>
      </c>
      <c r="E19" s="145"/>
      <c r="F19" s="145"/>
      <c r="G19" s="146">
        <v>0</v>
      </c>
      <c r="H19" s="147"/>
    </row>
    <row r="20" spans="1:8" s="18" customFormat="1" ht="15" thickBot="1" x14ac:dyDescent="0.35">
      <c r="A20" s="72" t="s">
        <v>53</v>
      </c>
      <c r="B20" s="126">
        <f>SUM(B19:B19)</f>
        <v>182915.20000000001</v>
      </c>
      <c r="C20" s="127"/>
      <c r="D20" s="126">
        <f>SUM(D19:D19)</f>
        <v>125782.28</v>
      </c>
      <c r="E20" s="128"/>
      <c r="F20" s="127"/>
      <c r="G20" s="129">
        <f>G19</f>
        <v>0</v>
      </c>
      <c r="H20" s="130"/>
    </row>
    <row r="21" spans="1:8" ht="25.5" customHeight="1" x14ac:dyDescent="0.3"/>
    <row r="22" spans="1:8" x14ac:dyDescent="0.3">
      <c r="B22" s="110"/>
      <c r="C22" s="110"/>
      <c r="D22" s="110"/>
      <c r="E22" s="110"/>
    </row>
    <row r="23" spans="1:8" x14ac:dyDescent="0.3">
      <c r="B23" s="110"/>
      <c r="C23" s="111"/>
      <c r="D23" s="111"/>
      <c r="E23" s="110"/>
    </row>
    <row r="24" spans="1:8" x14ac:dyDescent="0.3">
      <c r="B24" s="110"/>
      <c r="C24" s="110"/>
      <c r="D24" s="110"/>
      <c r="E24" s="110"/>
    </row>
  </sheetData>
  <mergeCells count="27">
    <mergeCell ref="A4:H4"/>
    <mergeCell ref="A5:H5"/>
    <mergeCell ref="B19:C19"/>
    <mergeCell ref="D19:F19"/>
    <mergeCell ref="G19:H19"/>
    <mergeCell ref="A9:H9"/>
    <mergeCell ref="B6:D6"/>
    <mergeCell ref="G6:H6"/>
    <mergeCell ref="B7:D7"/>
    <mergeCell ref="G7:H7"/>
    <mergeCell ref="A10:B10"/>
    <mergeCell ref="C10:D10"/>
    <mergeCell ref="E10:F10"/>
    <mergeCell ref="G10:H10"/>
    <mergeCell ref="A11:B11"/>
    <mergeCell ref="C11:D11"/>
    <mergeCell ref="B20:C20"/>
    <mergeCell ref="D20:F20"/>
    <mergeCell ref="G20:H20"/>
    <mergeCell ref="E11:F11"/>
    <mergeCell ref="G11:H11"/>
    <mergeCell ref="D18:F18"/>
    <mergeCell ref="G18:H18"/>
    <mergeCell ref="A13:H13"/>
    <mergeCell ref="A14:H14"/>
    <mergeCell ref="A16:H16"/>
    <mergeCell ref="B18:C1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6"/>
  <sheetViews>
    <sheetView topLeftCell="A7" workbookViewId="0">
      <selection activeCell="D45" sqref="D45"/>
    </sheetView>
  </sheetViews>
  <sheetFormatPr defaultColWidth="19" defaultRowHeight="14.4" x14ac:dyDescent="0.3"/>
  <cols>
    <col min="1" max="1" width="39.33203125" style="17" customWidth="1"/>
    <col min="2" max="2" width="13.5546875" style="11" customWidth="1"/>
    <col min="3" max="5" width="13.5546875" style="16" customWidth="1"/>
    <col min="6" max="6" width="19" style="16" hidden="1" customWidth="1"/>
    <col min="7" max="9" width="19" style="16"/>
    <col min="10" max="16384" width="19" style="15"/>
  </cols>
  <sheetData>
    <row r="1" spans="1:10" ht="51" customHeight="1" x14ac:dyDescent="0.3">
      <c r="A1" s="157" t="s">
        <v>82</v>
      </c>
      <c r="B1" s="158"/>
      <c r="C1" s="158"/>
      <c r="D1" s="158"/>
      <c r="E1" s="158"/>
      <c r="F1" s="158"/>
      <c r="G1" s="14"/>
      <c r="H1" s="14"/>
      <c r="I1" s="14"/>
      <c r="J1" s="6"/>
    </row>
    <row r="2" spans="1:10" ht="33.75" customHeight="1" x14ac:dyDescent="0.3">
      <c r="A2" s="159" t="s">
        <v>29</v>
      </c>
      <c r="B2" s="159" t="s">
        <v>56</v>
      </c>
      <c r="C2" s="159" t="s">
        <v>63</v>
      </c>
      <c r="D2" s="159" t="s">
        <v>64</v>
      </c>
      <c r="E2" s="65" t="s">
        <v>65</v>
      </c>
      <c r="F2" s="18"/>
      <c r="G2" s="29"/>
      <c r="H2" s="12"/>
      <c r="I2" s="12"/>
      <c r="J2" s="6"/>
    </row>
    <row r="3" spans="1:10" ht="44.25" customHeight="1" x14ac:dyDescent="0.3">
      <c r="A3" s="160"/>
      <c r="B3" s="160"/>
      <c r="C3" s="160"/>
      <c r="D3" s="160"/>
      <c r="E3" s="54" t="s">
        <v>30</v>
      </c>
      <c r="F3" s="18"/>
      <c r="G3" s="30"/>
      <c r="H3" s="7"/>
      <c r="I3" s="7"/>
      <c r="J3" s="6"/>
    </row>
    <row r="4" spans="1:10" x14ac:dyDescent="0.3">
      <c r="A4" s="55" t="s">
        <v>83</v>
      </c>
      <c r="B4" s="56">
        <v>0</v>
      </c>
      <c r="C4" s="57">
        <v>418858.98</v>
      </c>
      <c r="D4" s="56">
        <v>321613.88</v>
      </c>
      <c r="E4" s="57">
        <v>97245.1</v>
      </c>
      <c r="F4" s="18"/>
      <c r="G4" s="30"/>
      <c r="H4" s="7"/>
      <c r="I4" s="7"/>
      <c r="J4" s="6"/>
    </row>
    <row r="5" spans="1:10" x14ac:dyDescent="0.3">
      <c r="A5" s="55" t="s">
        <v>84</v>
      </c>
      <c r="B5" s="58">
        <v>0</v>
      </c>
      <c r="C5" s="57">
        <v>179684.52</v>
      </c>
      <c r="D5" s="58">
        <v>137967.51</v>
      </c>
      <c r="E5" s="57">
        <v>41717.01</v>
      </c>
      <c r="F5" s="18"/>
      <c r="G5" s="30"/>
      <c r="H5" s="8"/>
      <c r="I5" s="7"/>
      <c r="J5" s="6"/>
    </row>
    <row r="6" spans="1:10" x14ac:dyDescent="0.3">
      <c r="A6" s="55" t="s">
        <v>85</v>
      </c>
      <c r="B6" s="58">
        <v>0</v>
      </c>
      <c r="C6" s="57">
        <v>43706.82</v>
      </c>
      <c r="D6" s="58">
        <v>33559.31</v>
      </c>
      <c r="E6" s="57">
        <v>10147.51</v>
      </c>
      <c r="F6" s="18"/>
      <c r="G6" s="31"/>
      <c r="H6" s="9"/>
      <c r="I6" s="10"/>
      <c r="J6" s="6"/>
    </row>
    <row r="7" spans="1:10" x14ac:dyDescent="0.3">
      <c r="A7" s="55" t="s">
        <v>86</v>
      </c>
      <c r="B7" s="58">
        <v>0</v>
      </c>
      <c r="C7" s="57">
        <v>9108.76</v>
      </c>
      <c r="D7" s="58">
        <v>6993.82</v>
      </c>
      <c r="E7" s="57">
        <v>2114.94</v>
      </c>
      <c r="F7" s="18"/>
      <c r="G7" s="32"/>
      <c r="H7" s="9"/>
      <c r="I7" s="9"/>
      <c r="J7" s="6"/>
    </row>
    <row r="8" spans="1:10" x14ac:dyDescent="0.3">
      <c r="A8" s="55" t="s">
        <v>87</v>
      </c>
      <c r="B8" s="58">
        <v>0</v>
      </c>
      <c r="C8" s="57">
        <v>6678.34</v>
      </c>
      <c r="D8" s="58">
        <v>5127.47</v>
      </c>
      <c r="E8" s="57">
        <v>1550.87</v>
      </c>
      <c r="F8" s="18"/>
      <c r="G8" s="33"/>
      <c r="J8" s="6"/>
    </row>
    <row r="9" spans="1:10" x14ac:dyDescent="0.3">
      <c r="A9" s="55" t="s">
        <v>31</v>
      </c>
      <c r="B9" s="58">
        <v>105511.39</v>
      </c>
      <c r="C9" s="57">
        <v>0</v>
      </c>
      <c r="D9" s="58">
        <v>11770.73</v>
      </c>
      <c r="E9" s="57">
        <v>93740.66</v>
      </c>
      <c r="F9" s="18"/>
      <c r="G9" s="29"/>
      <c r="H9" s="12"/>
      <c r="I9" s="13"/>
      <c r="J9" s="6"/>
    </row>
    <row r="10" spans="1:10" x14ac:dyDescent="0.3">
      <c r="A10" s="55" t="s">
        <v>32</v>
      </c>
      <c r="B10" s="58">
        <v>138053.67000000001</v>
      </c>
      <c r="C10" s="57">
        <v>659869.73</v>
      </c>
      <c r="D10" s="58">
        <v>632343.49</v>
      </c>
      <c r="E10" s="57">
        <v>165579.91</v>
      </c>
      <c r="F10" s="18"/>
      <c r="G10" s="29"/>
      <c r="H10" s="12"/>
      <c r="I10" s="13"/>
      <c r="J10" s="6"/>
    </row>
    <row r="11" spans="1:10" x14ac:dyDescent="0.3">
      <c r="A11" s="55" t="s">
        <v>33</v>
      </c>
      <c r="B11" s="58">
        <v>269883.76</v>
      </c>
      <c r="C11" s="57">
        <v>710872.8</v>
      </c>
      <c r="D11" s="58">
        <v>791404.59</v>
      </c>
      <c r="E11" s="57">
        <v>189351.97</v>
      </c>
      <c r="F11" s="18"/>
      <c r="G11" s="29"/>
      <c r="H11" s="12"/>
      <c r="I11" s="13"/>
      <c r="J11" s="6"/>
    </row>
    <row r="12" spans="1:10" x14ac:dyDescent="0.3">
      <c r="A12" s="55" t="s">
        <v>34</v>
      </c>
      <c r="B12" s="58">
        <v>1844</v>
      </c>
      <c r="C12" s="57">
        <v>8499.1299999999992</v>
      </c>
      <c r="D12" s="58">
        <v>8204.6</v>
      </c>
      <c r="E12" s="57">
        <v>2138.5300000000002</v>
      </c>
      <c r="F12" s="18"/>
      <c r="G12" s="33"/>
      <c r="J12" s="6"/>
    </row>
    <row r="13" spans="1:10" x14ac:dyDescent="0.3">
      <c r="A13" s="55" t="s">
        <v>35</v>
      </c>
      <c r="B13" s="58">
        <v>8297.25</v>
      </c>
      <c r="C13" s="57">
        <v>43707.93</v>
      </c>
      <c r="D13" s="58">
        <v>41117.25</v>
      </c>
      <c r="E13" s="57">
        <v>10887.93</v>
      </c>
      <c r="F13" s="18"/>
      <c r="G13" s="33"/>
      <c r="J13" s="6"/>
    </row>
    <row r="14" spans="1:10" x14ac:dyDescent="0.3">
      <c r="A14" s="55" t="s">
        <v>36</v>
      </c>
      <c r="B14" s="58">
        <v>104173.55</v>
      </c>
      <c r="C14" s="57">
        <v>446186.75</v>
      </c>
      <c r="D14" s="58">
        <v>437428.67</v>
      </c>
      <c r="E14" s="59">
        <v>112931.63</v>
      </c>
      <c r="F14" s="18"/>
      <c r="G14" s="33"/>
      <c r="J14" s="6"/>
    </row>
    <row r="15" spans="1:10" x14ac:dyDescent="0.3">
      <c r="A15" s="60" t="s">
        <v>37</v>
      </c>
      <c r="B15" s="61">
        <v>78360.67</v>
      </c>
      <c r="C15" s="59">
        <v>402477.42</v>
      </c>
      <c r="D15" s="61">
        <v>380374.85</v>
      </c>
      <c r="E15" s="57">
        <v>100463.24</v>
      </c>
      <c r="F15" s="18"/>
      <c r="G15" s="33"/>
      <c r="J15" s="6"/>
    </row>
    <row r="16" spans="1:10" x14ac:dyDescent="0.3">
      <c r="A16" s="55" t="s">
        <v>38</v>
      </c>
      <c r="B16" s="61">
        <v>90115.64</v>
      </c>
      <c r="C16" s="57">
        <v>359985.16</v>
      </c>
      <c r="D16" s="61">
        <v>358449.27</v>
      </c>
      <c r="E16" s="57">
        <v>91651.53</v>
      </c>
      <c r="F16" s="18"/>
      <c r="G16" s="33"/>
      <c r="J16" s="6"/>
    </row>
    <row r="17" spans="1:10" x14ac:dyDescent="0.3">
      <c r="A17" s="55" t="s">
        <v>52</v>
      </c>
      <c r="B17" s="62">
        <v>2881.21</v>
      </c>
      <c r="C17" s="57">
        <v>0</v>
      </c>
      <c r="D17" s="62">
        <v>765.12</v>
      </c>
      <c r="E17" s="57">
        <v>2116.09</v>
      </c>
      <c r="F17" s="18"/>
      <c r="G17" s="33"/>
      <c r="J17" s="6"/>
    </row>
    <row r="18" spans="1:10" x14ac:dyDescent="0.3">
      <c r="A18" s="55" t="s">
        <v>39</v>
      </c>
      <c r="B18" s="61">
        <v>4435.24</v>
      </c>
      <c r="C18" s="57">
        <v>15179.7</v>
      </c>
      <c r="D18" s="61">
        <v>16578.330000000002</v>
      </c>
      <c r="E18" s="57">
        <v>3036.61</v>
      </c>
      <c r="F18" s="18"/>
      <c r="G18" s="33"/>
      <c r="J18" s="6"/>
    </row>
    <row r="19" spans="1:10" x14ac:dyDescent="0.3">
      <c r="A19" s="55" t="s">
        <v>3</v>
      </c>
      <c r="B19" s="61">
        <v>762816.76</v>
      </c>
      <c r="C19" s="57">
        <v>3749198.91</v>
      </c>
      <c r="D19" s="61">
        <v>3521801.68</v>
      </c>
      <c r="E19" s="57">
        <v>990213.99</v>
      </c>
      <c r="F19" s="18"/>
      <c r="G19" s="33"/>
      <c r="J19" s="6"/>
    </row>
    <row r="20" spans="1:10" x14ac:dyDescent="0.3">
      <c r="A20" s="55" t="s">
        <v>40</v>
      </c>
      <c r="B20" s="61">
        <v>163146.82</v>
      </c>
      <c r="C20" s="57">
        <v>565168.64000000001</v>
      </c>
      <c r="D20" s="61">
        <v>501983.99</v>
      </c>
      <c r="E20" s="57">
        <v>226331.47</v>
      </c>
      <c r="F20" s="18"/>
      <c r="G20" s="33"/>
      <c r="J20" s="6"/>
    </row>
    <row r="21" spans="1:10" x14ac:dyDescent="0.3">
      <c r="A21" s="55" t="s">
        <v>41</v>
      </c>
      <c r="B21" s="61">
        <v>47955.76</v>
      </c>
      <c r="C21" s="57">
        <v>-2867.2</v>
      </c>
      <c r="D21" s="61">
        <v>5581.69</v>
      </c>
      <c r="E21" s="57">
        <v>39506.870000000003</v>
      </c>
      <c r="F21" s="18"/>
      <c r="G21" s="33"/>
      <c r="J21" s="6"/>
    </row>
    <row r="22" spans="1:10" x14ac:dyDescent="0.3">
      <c r="A22" s="55" t="s">
        <v>4</v>
      </c>
      <c r="B22" s="61">
        <v>256175.1</v>
      </c>
      <c r="C22" s="57">
        <v>849520.21</v>
      </c>
      <c r="D22" s="61">
        <v>772632.67</v>
      </c>
      <c r="E22" s="57">
        <v>333062.64</v>
      </c>
      <c r="F22" s="18"/>
      <c r="G22" s="33"/>
      <c r="J22" s="6"/>
    </row>
    <row r="23" spans="1:10" x14ac:dyDescent="0.3">
      <c r="A23" s="55" t="s">
        <v>42</v>
      </c>
      <c r="B23" s="61">
        <v>227170.18</v>
      </c>
      <c r="C23" s="57">
        <v>918474.43</v>
      </c>
      <c r="D23" s="61">
        <v>886158.52</v>
      </c>
      <c r="E23" s="57">
        <v>259486.09</v>
      </c>
      <c r="F23" s="18"/>
      <c r="G23" s="33"/>
      <c r="J23" s="6"/>
    </row>
    <row r="24" spans="1:10" x14ac:dyDescent="0.3">
      <c r="A24" s="55" t="s">
        <v>43</v>
      </c>
      <c r="B24" s="61">
        <v>43792.61</v>
      </c>
      <c r="C24" s="57">
        <v>212470.72</v>
      </c>
      <c r="D24" s="61">
        <v>197954.93</v>
      </c>
      <c r="E24" s="57">
        <v>58308.4</v>
      </c>
      <c r="F24" s="18"/>
      <c r="G24" s="31"/>
      <c r="H24" s="9"/>
      <c r="I24" s="10"/>
      <c r="J24" s="6"/>
    </row>
    <row r="25" spans="1:10" x14ac:dyDescent="0.3">
      <c r="A25" s="55" t="s">
        <v>44</v>
      </c>
      <c r="B25" s="61">
        <v>23087.77</v>
      </c>
      <c r="C25" s="57">
        <v>100927.61</v>
      </c>
      <c r="D25" s="61">
        <v>93127.54</v>
      </c>
      <c r="E25" s="57">
        <v>30887.84</v>
      </c>
      <c r="F25" s="18"/>
      <c r="G25" s="31"/>
      <c r="H25" s="9"/>
      <c r="I25" s="9"/>
      <c r="J25" s="6"/>
    </row>
    <row r="26" spans="1:10" x14ac:dyDescent="0.3">
      <c r="A26" s="55" t="s">
        <v>45</v>
      </c>
      <c r="B26" s="61">
        <v>1169.4100000000001</v>
      </c>
      <c r="C26" s="57">
        <v>0</v>
      </c>
      <c r="D26" s="61">
        <v>479.37</v>
      </c>
      <c r="E26" s="57">
        <v>690.04</v>
      </c>
      <c r="F26" s="18"/>
      <c r="G26" s="29"/>
      <c r="H26" s="12"/>
      <c r="I26" s="13"/>
      <c r="J26" s="6"/>
    </row>
    <row r="27" spans="1:10" x14ac:dyDescent="0.3">
      <c r="A27" s="55" t="s">
        <v>2</v>
      </c>
      <c r="B27" s="61">
        <v>45633.88</v>
      </c>
      <c r="C27" s="57">
        <v>120198.89</v>
      </c>
      <c r="D27" s="61">
        <v>133820.20000000001</v>
      </c>
      <c r="E27" s="57">
        <v>32012.57</v>
      </c>
      <c r="F27" s="18"/>
      <c r="G27" s="29"/>
      <c r="H27" s="12"/>
      <c r="I27" s="13"/>
      <c r="J27" s="6"/>
    </row>
    <row r="28" spans="1:10" x14ac:dyDescent="0.3">
      <c r="A28" s="55" t="s">
        <v>46</v>
      </c>
      <c r="B28" s="61">
        <v>248973.81</v>
      </c>
      <c r="C28" s="57">
        <v>994036.22</v>
      </c>
      <c r="D28" s="61">
        <v>903410.87</v>
      </c>
      <c r="E28" s="57">
        <v>339599.16</v>
      </c>
      <c r="F28" s="18"/>
      <c r="G28" s="29"/>
      <c r="H28" s="12"/>
      <c r="I28" s="12"/>
      <c r="J28" s="6"/>
    </row>
    <row r="29" spans="1:10" x14ac:dyDescent="0.3">
      <c r="A29" s="55" t="s">
        <v>47</v>
      </c>
      <c r="B29" s="61">
        <v>25068.07</v>
      </c>
      <c r="C29" s="57">
        <v>-1923</v>
      </c>
      <c r="D29" s="61">
        <v>2833.89</v>
      </c>
      <c r="E29" s="57">
        <v>20311.18</v>
      </c>
      <c r="F29" s="18"/>
      <c r="G29" s="29"/>
      <c r="H29" s="12"/>
      <c r="I29" s="13"/>
      <c r="J29" s="6"/>
    </row>
    <row r="30" spans="1:10" x14ac:dyDescent="0.3">
      <c r="A30" s="55" t="s">
        <v>88</v>
      </c>
      <c r="B30" s="61">
        <v>0</v>
      </c>
      <c r="C30" s="57">
        <v>363619.74</v>
      </c>
      <c r="D30" s="61">
        <v>279199.26</v>
      </c>
      <c r="E30" s="57">
        <v>84420.479999999996</v>
      </c>
      <c r="F30" s="18"/>
      <c r="G30" s="12"/>
      <c r="H30" s="12"/>
      <c r="I30" s="13"/>
      <c r="J30" s="6"/>
    </row>
    <row r="31" spans="1:10" x14ac:dyDescent="0.3">
      <c r="A31" s="55" t="s">
        <v>89</v>
      </c>
      <c r="B31" s="61">
        <v>0</v>
      </c>
      <c r="C31" s="57">
        <v>120194.52</v>
      </c>
      <c r="D31" s="61">
        <v>92291.6</v>
      </c>
      <c r="E31" s="57">
        <v>27902.92</v>
      </c>
      <c r="F31" s="18"/>
      <c r="G31" s="9"/>
      <c r="H31" s="9"/>
      <c r="I31" s="9"/>
      <c r="J31" s="6"/>
    </row>
    <row r="32" spans="1:10" x14ac:dyDescent="0.3">
      <c r="A32" s="55" t="s">
        <v>48</v>
      </c>
      <c r="B32" s="58">
        <v>126478.01</v>
      </c>
      <c r="C32" s="57">
        <v>613033.91</v>
      </c>
      <c r="D32" s="58">
        <v>578030.11</v>
      </c>
      <c r="E32" s="57">
        <v>161481.81</v>
      </c>
      <c r="F32" s="18"/>
      <c r="G32" s="12"/>
      <c r="H32" s="12"/>
      <c r="I32" s="12"/>
      <c r="J32" s="6"/>
    </row>
    <row r="33" spans="1:10" x14ac:dyDescent="0.3">
      <c r="A33" s="55" t="s">
        <v>49</v>
      </c>
      <c r="B33" s="58">
        <v>11030.8</v>
      </c>
      <c r="C33" s="57">
        <v>23657.96</v>
      </c>
      <c r="D33" s="58">
        <v>16826.77</v>
      </c>
      <c r="E33" s="57">
        <v>17861.990000000002</v>
      </c>
      <c r="F33" s="18"/>
      <c r="G33" s="10"/>
      <c r="H33" s="10"/>
      <c r="I33" s="10"/>
      <c r="J33" s="6"/>
    </row>
    <row r="34" spans="1:10" x14ac:dyDescent="0.3">
      <c r="A34" s="55" t="s">
        <v>90</v>
      </c>
      <c r="B34" s="63">
        <v>0</v>
      </c>
      <c r="C34" s="57">
        <v>7211.34</v>
      </c>
      <c r="D34" s="63">
        <v>1623.76</v>
      </c>
      <c r="E34" s="57">
        <v>5587.58</v>
      </c>
      <c r="F34" s="18"/>
    </row>
    <row r="35" spans="1:10" x14ac:dyDescent="0.3">
      <c r="A35" s="55" t="s">
        <v>91</v>
      </c>
      <c r="B35" s="63">
        <v>0</v>
      </c>
      <c r="C35" s="57">
        <v>17589.14</v>
      </c>
      <c r="D35" s="63">
        <v>4283.24</v>
      </c>
      <c r="E35" s="57">
        <v>13305.9</v>
      </c>
      <c r="F35" s="18"/>
    </row>
    <row r="36" spans="1:10" x14ac:dyDescent="0.3">
      <c r="A36" s="64" t="s">
        <v>50</v>
      </c>
      <c r="B36" s="57">
        <v>2786055.36</v>
      </c>
      <c r="C36" s="56">
        <v>11955328.08</v>
      </c>
      <c r="D36" s="57">
        <v>11175738.98</v>
      </c>
      <c r="E36" s="56">
        <v>3565644.46</v>
      </c>
      <c r="F36" s="18"/>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4"/>
  <sheetViews>
    <sheetView workbookViewId="0">
      <selection activeCell="B7" sqref="B7"/>
    </sheetView>
  </sheetViews>
  <sheetFormatPr defaultColWidth="19" defaultRowHeight="14.4" x14ac:dyDescent="0.3"/>
  <cols>
    <col min="1" max="1" width="43" style="17" customWidth="1"/>
    <col min="2" max="2" width="14.88671875" style="11" customWidth="1"/>
    <col min="3" max="3" width="16.44140625" style="16" customWidth="1"/>
    <col min="4" max="4" width="13.5546875" style="16" customWidth="1"/>
    <col min="5" max="5" width="15.5546875" style="16" customWidth="1"/>
    <col min="6" max="6" width="17.88671875" style="16" customWidth="1"/>
    <col min="7" max="9" width="19" style="16"/>
    <col min="10" max="16384" width="19" style="15"/>
  </cols>
  <sheetData>
    <row r="1" spans="1:10" ht="36.75" customHeight="1" thickBot="1" x14ac:dyDescent="0.35">
      <c r="A1" s="162" t="s">
        <v>128</v>
      </c>
      <c r="B1" s="163"/>
      <c r="C1" s="163"/>
      <c r="D1" s="163"/>
      <c r="E1" s="163"/>
      <c r="F1" s="163"/>
      <c r="G1" s="14"/>
      <c r="H1" s="14"/>
      <c r="I1" s="14"/>
      <c r="J1" s="6"/>
    </row>
    <row r="2" spans="1:10" ht="33.75" customHeight="1" x14ac:dyDescent="0.3">
      <c r="A2" s="164" t="s">
        <v>29</v>
      </c>
      <c r="B2" s="166" t="s">
        <v>123</v>
      </c>
      <c r="C2" s="166" t="s">
        <v>124</v>
      </c>
      <c r="D2" s="168" t="s">
        <v>125</v>
      </c>
      <c r="E2" s="170" t="s">
        <v>100</v>
      </c>
      <c r="F2" s="172" t="s">
        <v>127</v>
      </c>
      <c r="G2" s="12"/>
      <c r="H2" s="12"/>
      <c r="I2" s="12"/>
      <c r="J2" s="6"/>
    </row>
    <row r="3" spans="1:10" ht="24.75" customHeight="1" x14ac:dyDescent="0.3">
      <c r="A3" s="165"/>
      <c r="B3" s="167"/>
      <c r="C3" s="167"/>
      <c r="D3" s="169"/>
      <c r="E3" s="171"/>
      <c r="F3" s="173"/>
      <c r="G3" s="7"/>
      <c r="H3" s="7"/>
      <c r="I3" s="7"/>
      <c r="J3" s="6"/>
    </row>
    <row r="4" spans="1:10" ht="30" customHeight="1" x14ac:dyDescent="0.3">
      <c r="A4" s="83" t="s">
        <v>101</v>
      </c>
      <c r="B4" s="75"/>
      <c r="C4" s="75"/>
      <c r="D4" s="75"/>
      <c r="E4" s="76"/>
      <c r="F4" s="84"/>
      <c r="G4" s="7"/>
      <c r="H4" s="7"/>
      <c r="I4" s="7"/>
      <c r="J4" s="6"/>
    </row>
    <row r="5" spans="1:10" ht="23.25" customHeight="1" x14ac:dyDescent="0.3">
      <c r="A5" s="85" t="s">
        <v>85</v>
      </c>
      <c r="B5" s="79">
        <v>0</v>
      </c>
      <c r="C5" s="105">
        <v>36826.519999999997</v>
      </c>
      <c r="D5" s="104">
        <v>25323.52</v>
      </c>
      <c r="E5" s="79">
        <f t="shared" ref="E5:E24" si="0">B5+C5-D5</f>
        <v>11502.999999999996</v>
      </c>
      <c r="F5" s="86">
        <v>14320.33</v>
      </c>
      <c r="G5" s="9"/>
      <c r="H5" s="9"/>
      <c r="I5" s="10"/>
      <c r="J5" s="6"/>
    </row>
    <row r="6" spans="1:10" ht="30" customHeight="1" x14ac:dyDescent="0.3">
      <c r="A6" s="85" t="s">
        <v>86</v>
      </c>
      <c r="B6" s="79">
        <v>0</v>
      </c>
      <c r="C6" s="108">
        <v>4452.12</v>
      </c>
      <c r="D6" s="107">
        <v>3061.01</v>
      </c>
      <c r="E6" s="79">
        <f t="shared" si="0"/>
        <v>1391.1099999999997</v>
      </c>
      <c r="F6" s="174">
        <v>7577.58</v>
      </c>
      <c r="G6" s="82"/>
      <c r="H6" s="9"/>
      <c r="I6" s="9"/>
      <c r="J6" s="6"/>
    </row>
    <row r="7" spans="1:10" ht="29.25" customHeight="1" x14ac:dyDescent="0.3">
      <c r="A7" s="85" t="s">
        <v>87</v>
      </c>
      <c r="B7" s="79">
        <v>0</v>
      </c>
      <c r="C7" s="109">
        <v>2025.52</v>
      </c>
      <c r="D7" s="107">
        <v>1392.38</v>
      </c>
      <c r="E7" s="79">
        <f t="shared" si="0"/>
        <v>633.13999999999987</v>
      </c>
      <c r="F7" s="175"/>
      <c r="J7" s="6"/>
    </row>
    <row r="8" spans="1:10" ht="23.25" customHeight="1" x14ac:dyDescent="0.3">
      <c r="A8" s="85" t="s">
        <v>129</v>
      </c>
      <c r="B8" s="79">
        <v>0</v>
      </c>
      <c r="C8" s="109">
        <v>9308.4</v>
      </c>
      <c r="D8" s="107">
        <v>6408.48</v>
      </c>
      <c r="E8" s="79">
        <f t="shared" si="0"/>
        <v>2899.92</v>
      </c>
      <c r="F8" s="113">
        <v>0</v>
      </c>
      <c r="G8" s="12"/>
      <c r="H8" s="12"/>
      <c r="I8" s="13"/>
      <c r="J8" s="6"/>
    </row>
    <row r="9" spans="1:10" ht="23.25" customHeight="1" x14ac:dyDescent="0.3">
      <c r="A9" s="85" t="s">
        <v>32</v>
      </c>
      <c r="B9" s="79">
        <v>0</v>
      </c>
      <c r="C9" s="109">
        <v>251306.92</v>
      </c>
      <c r="D9" s="107">
        <v>172812.1</v>
      </c>
      <c r="E9" s="79">
        <f t="shared" si="0"/>
        <v>78494.820000000007</v>
      </c>
      <c r="F9" s="86">
        <v>251306.92</v>
      </c>
      <c r="J9" s="6"/>
    </row>
    <row r="10" spans="1:10" ht="27.75" customHeight="1" x14ac:dyDescent="0.3">
      <c r="A10" s="85" t="s">
        <v>33</v>
      </c>
      <c r="B10" s="79">
        <v>0</v>
      </c>
      <c r="C10" s="109">
        <v>425319.28</v>
      </c>
      <c r="D10" s="107">
        <v>292472.86</v>
      </c>
      <c r="E10" s="79">
        <f t="shared" si="0"/>
        <v>132846.42000000004</v>
      </c>
      <c r="F10" s="86">
        <v>425319.28</v>
      </c>
      <c r="J10" s="6"/>
    </row>
    <row r="11" spans="1:10" ht="29.25" customHeight="1" x14ac:dyDescent="0.3">
      <c r="A11" s="85" t="s">
        <v>34</v>
      </c>
      <c r="B11" s="79">
        <v>0</v>
      </c>
      <c r="C11" s="109">
        <v>3237.64</v>
      </c>
      <c r="D11" s="107">
        <v>2225.7600000000002</v>
      </c>
      <c r="E11" s="79">
        <f t="shared" si="0"/>
        <v>1011.8799999999997</v>
      </c>
      <c r="F11" s="86">
        <v>0</v>
      </c>
      <c r="J11" s="6"/>
    </row>
    <row r="12" spans="1:10" ht="23.25" customHeight="1" x14ac:dyDescent="0.3">
      <c r="A12" s="85" t="s">
        <v>35</v>
      </c>
      <c r="B12" s="79">
        <v>0</v>
      </c>
      <c r="C12" s="109">
        <v>14568.56</v>
      </c>
      <c r="D12" s="107">
        <v>10017.61</v>
      </c>
      <c r="E12" s="79">
        <f t="shared" si="0"/>
        <v>4550.9499999999989</v>
      </c>
      <c r="F12" s="86">
        <v>14568.56</v>
      </c>
      <c r="H12" s="78"/>
      <c r="J12" s="6"/>
    </row>
    <row r="13" spans="1:10" ht="30" customHeight="1" x14ac:dyDescent="0.3">
      <c r="A13" s="85" t="s">
        <v>36</v>
      </c>
      <c r="B13" s="79">
        <v>0</v>
      </c>
      <c r="C13" s="109">
        <v>182915.20000000001</v>
      </c>
      <c r="D13" s="107">
        <v>125782.28</v>
      </c>
      <c r="E13" s="79">
        <f t="shared" si="0"/>
        <v>57132.920000000013</v>
      </c>
      <c r="F13" s="86">
        <v>182915.20000000001</v>
      </c>
      <c r="J13" s="6"/>
    </row>
    <row r="14" spans="1:10" ht="23.25" customHeight="1" x14ac:dyDescent="0.3">
      <c r="A14" s="85" t="s">
        <v>37</v>
      </c>
      <c r="B14" s="79">
        <v>0</v>
      </c>
      <c r="C14" s="109">
        <v>154183.72</v>
      </c>
      <c r="D14" s="107">
        <v>106024.85</v>
      </c>
      <c r="E14" s="79">
        <f t="shared" si="0"/>
        <v>48158.869999999995</v>
      </c>
      <c r="F14" s="86">
        <v>154183.72</v>
      </c>
      <c r="J14" s="6"/>
    </row>
    <row r="15" spans="1:10" ht="23.25" customHeight="1" x14ac:dyDescent="0.3">
      <c r="A15" s="85" t="s">
        <v>38</v>
      </c>
      <c r="B15" s="79">
        <v>0</v>
      </c>
      <c r="C15" s="109">
        <v>144471.64000000001</v>
      </c>
      <c r="D15" s="107">
        <v>99346.28</v>
      </c>
      <c r="E15" s="79">
        <f t="shared" si="0"/>
        <v>45125.360000000015</v>
      </c>
      <c r="F15" s="86">
        <v>144471.64000000001</v>
      </c>
      <c r="J15" s="6"/>
    </row>
    <row r="16" spans="1:10" ht="23.25" customHeight="1" x14ac:dyDescent="0.3">
      <c r="A16" s="85" t="s">
        <v>42</v>
      </c>
      <c r="B16" s="79">
        <v>0</v>
      </c>
      <c r="C16" s="106">
        <v>269922.40000000002</v>
      </c>
      <c r="D16" s="107">
        <v>185613.2</v>
      </c>
      <c r="E16" s="79">
        <f t="shared" si="0"/>
        <v>84309.200000000012</v>
      </c>
      <c r="F16" s="86">
        <v>271350.90999999997</v>
      </c>
    </row>
    <row r="17" spans="1:6" ht="23.25" customHeight="1" x14ac:dyDescent="0.3">
      <c r="A17" s="85" t="s">
        <v>43</v>
      </c>
      <c r="B17" s="79">
        <v>0</v>
      </c>
      <c r="C17" s="106">
        <v>61107.28</v>
      </c>
      <c r="D17" s="107">
        <v>42020.21</v>
      </c>
      <c r="E17" s="79">
        <f t="shared" si="0"/>
        <v>19087.07</v>
      </c>
      <c r="F17" s="176">
        <v>110197.12</v>
      </c>
    </row>
    <row r="18" spans="1:6" ht="23.25" customHeight="1" x14ac:dyDescent="0.3">
      <c r="A18" s="85" t="s">
        <v>44</v>
      </c>
      <c r="B18" s="79">
        <v>0</v>
      </c>
      <c r="C18" s="106">
        <v>33619.24</v>
      </c>
      <c r="D18" s="107">
        <v>22643.53</v>
      </c>
      <c r="E18" s="79">
        <f t="shared" si="0"/>
        <v>10975.71</v>
      </c>
      <c r="F18" s="177"/>
    </row>
    <row r="19" spans="1:6" ht="23.25" customHeight="1" x14ac:dyDescent="0.3">
      <c r="A19" s="85" t="s">
        <v>130</v>
      </c>
      <c r="B19" s="79">
        <v>0</v>
      </c>
      <c r="C19" s="106">
        <f>78726.79+1400.01</f>
        <v>80126.799999999988</v>
      </c>
      <c r="D19" s="107">
        <f>53703.43+1400.01</f>
        <v>55103.44</v>
      </c>
      <c r="E19" s="79">
        <f t="shared" si="0"/>
        <v>25023.359999999986</v>
      </c>
      <c r="F19" s="113">
        <v>0</v>
      </c>
    </row>
    <row r="20" spans="1:6" ht="23.25" customHeight="1" x14ac:dyDescent="0.3">
      <c r="A20" s="85" t="s">
        <v>48</v>
      </c>
      <c r="B20" s="79">
        <v>0</v>
      </c>
      <c r="C20" s="106">
        <v>163490.64000000001</v>
      </c>
      <c r="D20" s="107">
        <v>112424.83</v>
      </c>
      <c r="E20" s="79">
        <f t="shared" si="0"/>
        <v>51065.810000000012</v>
      </c>
      <c r="F20" s="115">
        <v>163490.64000000001</v>
      </c>
    </row>
    <row r="21" spans="1:6" ht="23.25" customHeight="1" x14ac:dyDescent="0.3">
      <c r="A21" s="88" t="s">
        <v>104</v>
      </c>
      <c r="B21" s="79">
        <v>0</v>
      </c>
      <c r="C21" s="105">
        <v>14165.92</v>
      </c>
      <c r="D21" s="104">
        <v>9740.7199999999993</v>
      </c>
      <c r="E21" s="79">
        <f t="shared" si="0"/>
        <v>4425.2000000000007</v>
      </c>
      <c r="F21" s="115">
        <v>0</v>
      </c>
    </row>
    <row r="22" spans="1:6" ht="23.25" customHeight="1" x14ac:dyDescent="0.3">
      <c r="A22" s="88" t="s">
        <v>105</v>
      </c>
      <c r="B22" s="79">
        <v>0</v>
      </c>
      <c r="C22" s="105">
        <v>4046.8</v>
      </c>
      <c r="D22" s="104">
        <v>2782.36</v>
      </c>
      <c r="E22" s="79">
        <f t="shared" si="0"/>
        <v>1264.44</v>
      </c>
      <c r="F22" s="115">
        <v>0</v>
      </c>
    </row>
    <row r="23" spans="1:6" ht="23.25" customHeight="1" x14ac:dyDescent="0.3">
      <c r="A23" s="88" t="s">
        <v>106</v>
      </c>
      <c r="B23" s="79">
        <v>0</v>
      </c>
      <c r="C23" s="105">
        <v>8093.6</v>
      </c>
      <c r="D23" s="104">
        <v>5565.08</v>
      </c>
      <c r="E23" s="79">
        <f t="shared" si="0"/>
        <v>2528.5200000000004</v>
      </c>
      <c r="F23" s="115">
        <v>0</v>
      </c>
    </row>
    <row r="24" spans="1:6" ht="23.25" customHeight="1" x14ac:dyDescent="0.3">
      <c r="A24" s="88" t="s">
        <v>107</v>
      </c>
      <c r="B24" s="79">
        <v>0</v>
      </c>
      <c r="C24" s="105">
        <v>53823.24</v>
      </c>
      <c r="D24" s="104">
        <v>37011.35</v>
      </c>
      <c r="E24" s="79">
        <f t="shared" si="0"/>
        <v>16811.89</v>
      </c>
      <c r="F24" s="115">
        <v>0</v>
      </c>
    </row>
    <row r="25" spans="1:6" ht="23.25" customHeight="1" x14ac:dyDescent="0.3">
      <c r="A25" s="89" t="s">
        <v>102</v>
      </c>
      <c r="B25" s="81">
        <f>SUM(B5:B24)</f>
        <v>0</v>
      </c>
      <c r="C25" s="81">
        <f>SUM(C5:C24)</f>
        <v>1917011.44</v>
      </c>
      <c r="D25" s="81">
        <f>SUM(D5:D24)</f>
        <v>1317771.8500000003</v>
      </c>
      <c r="E25" s="81">
        <f>SUM(E5:E24)</f>
        <v>599239.59</v>
      </c>
      <c r="F25" s="115"/>
    </row>
    <row r="26" spans="1:6" ht="23.25" customHeight="1" x14ac:dyDescent="0.3">
      <c r="A26" s="90" t="s">
        <v>103</v>
      </c>
      <c r="B26" s="80">
        <v>0</v>
      </c>
      <c r="C26" s="80">
        <v>249716.92</v>
      </c>
      <c r="D26" s="80">
        <v>54888.36</v>
      </c>
      <c r="E26" s="80">
        <f>B26+C26-D26</f>
        <v>194828.56</v>
      </c>
      <c r="F26" s="87"/>
    </row>
    <row r="27" spans="1:6" ht="23.25" customHeight="1" thickBot="1" x14ac:dyDescent="0.35">
      <c r="A27" s="91" t="s">
        <v>50</v>
      </c>
      <c r="B27" s="92">
        <f>B25+B26</f>
        <v>0</v>
      </c>
      <c r="C27" s="92">
        <f>C25+C26</f>
        <v>2166728.36</v>
      </c>
      <c r="D27" s="92">
        <f>D25+D26</f>
        <v>1372660.2100000004</v>
      </c>
      <c r="E27" s="92">
        <f>E25+E26</f>
        <v>794068.14999999991</v>
      </c>
      <c r="F27" s="93">
        <f>SUM(F5:F24)</f>
        <v>1739701.9</v>
      </c>
    </row>
    <row r="28" spans="1:6" ht="33" customHeight="1" x14ac:dyDescent="0.3">
      <c r="A28" s="161" t="s">
        <v>114</v>
      </c>
      <c r="B28" s="161"/>
      <c r="C28" s="161"/>
      <c r="D28" s="161"/>
      <c r="E28" s="161"/>
      <c r="F28" s="161"/>
    </row>
    <row r="29" spans="1:6" x14ac:dyDescent="0.3">
      <c r="A29" s="16"/>
      <c r="B29" s="73"/>
    </row>
    <row r="30" spans="1:6" x14ac:dyDescent="0.3">
      <c r="A30" s="16"/>
      <c r="B30" s="73"/>
    </row>
    <row r="31" spans="1:6" x14ac:dyDescent="0.3">
      <c r="A31" s="16"/>
      <c r="B31" s="73"/>
      <c r="C31" s="73"/>
      <c r="D31" s="73"/>
      <c r="E31" s="73"/>
      <c r="F31" s="73"/>
    </row>
    <row r="32" spans="1:6" x14ac:dyDescent="0.3">
      <c r="A32" s="16"/>
      <c r="B32" s="73"/>
      <c r="C32" s="111"/>
      <c r="D32" s="111"/>
      <c r="E32" s="111"/>
    </row>
    <row r="33" spans="1:2" x14ac:dyDescent="0.3">
      <c r="A33" s="16"/>
      <c r="B33" s="73"/>
    </row>
    <row r="34" spans="1:2" x14ac:dyDescent="0.3">
      <c r="A34" s="16"/>
      <c r="B34" s="73"/>
    </row>
  </sheetData>
  <mergeCells count="10">
    <mergeCell ref="A28:F28"/>
    <mergeCell ref="A1:F1"/>
    <mergeCell ref="A2:A3"/>
    <mergeCell ref="B2:B3"/>
    <mergeCell ref="C2:C3"/>
    <mergeCell ref="D2:D3"/>
    <mergeCell ref="E2:E3"/>
    <mergeCell ref="F2:F3"/>
    <mergeCell ref="F6:F7"/>
    <mergeCell ref="F17:F18"/>
  </mergeCells>
  <pageMargins left="0.70866141732283472" right="0.11811023622047245" top="0.74803149606299213" bottom="0.74803149606299213" header="0.31496062992125984" footer="0.31496062992125984"/>
  <pageSetup paperSize="9" scale="71"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G18" sqref="G18"/>
    </sheetView>
  </sheetViews>
  <sheetFormatPr defaultColWidth="15.33203125" defaultRowHeight="13.8" x14ac:dyDescent="0.25"/>
  <cols>
    <col min="1" max="1" width="4.33203125" style="50" customWidth="1"/>
    <col min="2" max="2" width="24.5546875" style="51" customWidth="1"/>
    <col min="3" max="3" width="12.44140625" style="52" customWidth="1"/>
    <col min="4" max="7" width="12.44140625" style="53" customWidth="1"/>
    <col min="8" max="16384" width="15.33203125" style="38"/>
  </cols>
  <sheetData>
    <row r="1" spans="1:7" ht="48.75" customHeight="1" x14ac:dyDescent="0.25">
      <c r="A1" s="37"/>
      <c r="B1" s="183" t="s">
        <v>122</v>
      </c>
      <c r="C1" s="183"/>
      <c r="D1" s="183"/>
      <c r="E1" s="183"/>
      <c r="F1" s="183"/>
      <c r="G1" s="183"/>
    </row>
    <row r="2" spans="1:7" s="39" customFormat="1" ht="20.25" customHeight="1" x14ac:dyDescent="0.25">
      <c r="A2" s="184" t="s">
        <v>1</v>
      </c>
      <c r="B2" s="185" t="s">
        <v>29</v>
      </c>
      <c r="C2" s="166" t="s">
        <v>123</v>
      </c>
      <c r="D2" s="166" t="s">
        <v>124</v>
      </c>
      <c r="E2" s="168" t="s">
        <v>125</v>
      </c>
      <c r="F2" s="186" t="s">
        <v>100</v>
      </c>
      <c r="G2" s="187" t="s">
        <v>66</v>
      </c>
    </row>
    <row r="3" spans="1:7" s="39" customFormat="1" ht="72.75" customHeight="1" x14ac:dyDescent="0.25">
      <c r="A3" s="184"/>
      <c r="B3" s="184"/>
      <c r="C3" s="167"/>
      <c r="D3" s="167"/>
      <c r="E3" s="169"/>
      <c r="F3" s="186"/>
      <c r="G3" s="187"/>
    </row>
    <row r="4" spans="1:7" s="39" customFormat="1" ht="20.25" customHeight="1" x14ac:dyDescent="0.25">
      <c r="A4" s="40">
        <v>1</v>
      </c>
      <c r="B4" s="40">
        <v>2</v>
      </c>
      <c r="C4" s="40">
        <v>3</v>
      </c>
      <c r="D4" s="40">
        <v>4</v>
      </c>
      <c r="E4" s="40">
        <v>5</v>
      </c>
      <c r="F4" s="41">
        <v>6</v>
      </c>
      <c r="G4" s="42">
        <v>7</v>
      </c>
    </row>
    <row r="5" spans="1:7" s="39" customFormat="1" ht="21.75" customHeight="1" x14ac:dyDescent="0.25">
      <c r="A5" s="178" t="s">
        <v>67</v>
      </c>
      <c r="B5" s="178"/>
      <c r="C5" s="178"/>
      <c r="D5" s="178"/>
      <c r="E5" s="178"/>
      <c r="F5" s="178"/>
      <c r="G5" s="178"/>
    </row>
    <row r="6" spans="1:7" s="39" customFormat="1" ht="20.25" customHeight="1" x14ac:dyDescent="0.25">
      <c r="A6" s="43" t="s">
        <v>68</v>
      </c>
      <c r="B6" s="94" t="s">
        <v>3</v>
      </c>
      <c r="C6" s="95">
        <v>0</v>
      </c>
      <c r="D6" s="106">
        <v>1318745.8400000001</v>
      </c>
      <c r="E6" s="107">
        <v>906842.83</v>
      </c>
      <c r="F6" s="95">
        <f>C6+D6-E6</f>
        <v>411903.01000000013</v>
      </c>
      <c r="G6" s="117">
        <v>1318823.08</v>
      </c>
    </row>
    <row r="7" spans="1:7" s="39" customFormat="1" ht="20.25" customHeight="1" x14ac:dyDescent="0.25">
      <c r="A7" s="43" t="s">
        <v>69</v>
      </c>
      <c r="B7" s="96" t="s">
        <v>46</v>
      </c>
      <c r="C7" s="95">
        <v>0</v>
      </c>
      <c r="D7" s="97">
        <f>D8+D9</f>
        <v>335821.85</v>
      </c>
      <c r="E7" s="97">
        <f>E8+E9</f>
        <v>199169.29</v>
      </c>
      <c r="F7" s="95">
        <f t="shared" ref="F7:F14" si="0">C7+D7-E7</f>
        <v>136652.55999999997</v>
      </c>
      <c r="G7" s="117">
        <v>385554.4</v>
      </c>
    </row>
    <row r="8" spans="1:7" s="39" customFormat="1" ht="20.25" hidden="1" customHeight="1" x14ac:dyDescent="0.25">
      <c r="A8" s="43"/>
      <c r="B8" s="112" t="s">
        <v>70</v>
      </c>
      <c r="C8" s="95">
        <v>0</v>
      </c>
      <c r="D8" s="106">
        <v>312881.68</v>
      </c>
      <c r="E8" s="107">
        <v>191445.75</v>
      </c>
      <c r="F8" s="95">
        <f t="shared" si="0"/>
        <v>121435.93</v>
      </c>
      <c r="G8" s="117">
        <v>385554.4</v>
      </c>
    </row>
    <row r="9" spans="1:7" s="39" customFormat="1" ht="25.5" hidden="1" customHeight="1" x14ac:dyDescent="0.25">
      <c r="A9" s="43"/>
      <c r="B9" s="112" t="s">
        <v>71</v>
      </c>
      <c r="C9" s="95">
        <v>0</v>
      </c>
      <c r="D9" s="105">
        <v>22940.17</v>
      </c>
      <c r="E9" s="104">
        <v>7723.54</v>
      </c>
      <c r="F9" s="95">
        <f t="shared" si="0"/>
        <v>15216.629999999997</v>
      </c>
      <c r="G9" s="118"/>
    </row>
    <row r="10" spans="1:7" s="39" customFormat="1" ht="20.25" customHeight="1" x14ac:dyDescent="0.25">
      <c r="A10" s="43" t="s">
        <v>72</v>
      </c>
      <c r="B10" s="94" t="s">
        <v>40</v>
      </c>
      <c r="C10" s="95">
        <v>0</v>
      </c>
      <c r="D10" s="44">
        <f>D11+D12</f>
        <v>190640.55000000002</v>
      </c>
      <c r="E10" s="44">
        <f>E11+E12</f>
        <v>120030.42</v>
      </c>
      <c r="F10" s="95">
        <f t="shared" si="0"/>
        <v>70610.130000000019</v>
      </c>
      <c r="G10" s="119">
        <v>218489.27</v>
      </c>
    </row>
    <row r="11" spans="1:7" s="39" customFormat="1" ht="20.25" hidden="1" customHeight="1" x14ac:dyDescent="0.25">
      <c r="A11" s="43"/>
      <c r="B11" s="112" t="s">
        <v>73</v>
      </c>
      <c r="C11" s="95">
        <v>0</v>
      </c>
      <c r="D11" s="106">
        <v>183057.51</v>
      </c>
      <c r="E11" s="107">
        <v>117477.34</v>
      </c>
      <c r="F11" s="95">
        <f t="shared" si="0"/>
        <v>65580.170000000013</v>
      </c>
      <c r="G11" s="119">
        <v>218489.27</v>
      </c>
    </row>
    <row r="12" spans="1:7" s="39" customFormat="1" ht="27" hidden="1" customHeight="1" x14ac:dyDescent="0.25">
      <c r="A12" s="43"/>
      <c r="B12" s="112" t="s">
        <v>74</v>
      </c>
      <c r="C12" s="95">
        <v>0</v>
      </c>
      <c r="D12" s="103">
        <v>7583.04</v>
      </c>
      <c r="E12" s="104">
        <v>2553.08</v>
      </c>
      <c r="F12" s="95">
        <f t="shared" si="0"/>
        <v>5029.96</v>
      </c>
      <c r="G12" s="119"/>
    </row>
    <row r="13" spans="1:7" s="39" customFormat="1" ht="20.25" customHeight="1" x14ac:dyDescent="0.25">
      <c r="A13" s="43" t="s">
        <v>75</v>
      </c>
      <c r="B13" s="94" t="s">
        <v>4</v>
      </c>
      <c r="C13" s="95">
        <v>0</v>
      </c>
      <c r="D13" s="106">
        <v>263810.7</v>
      </c>
      <c r="E13" s="107">
        <v>166691.07999999999</v>
      </c>
      <c r="F13" s="95">
        <f t="shared" si="0"/>
        <v>97119.620000000024</v>
      </c>
      <c r="G13" s="117">
        <v>318254.31199999998</v>
      </c>
    </row>
    <row r="14" spans="1:7" s="39" customFormat="1" ht="20.25" customHeight="1" x14ac:dyDescent="0.25">
      <c r="A14" s="43" t="s">
        <v>76</v>
      </c>
      <c r="B14" s="94" t="s">
        <v>49</v>
      </c>
      <c r="C14" s="95">
        <v>0</v>
      </c>
      <c r="D14" s="95">
        <v>0</v>
      </c>
      <c r="E14" s="95">
        <v>0</v>
      </c>
      <c r="F14" s="95">
        <f t="shared" si="0"/>
        <v>0</v>
      </c>
      <c r="G14" s="117">
        <v>0</v>
      </c>
    </row>
    <row r="15" spans="1:7" s="39" customFormat="1" ht="23.25" customHeight="1" x14ac:dyDescent="0.25">
      <c r="A15" s="179" t="s">
        <v>77</v>
      </c>
      <c r="B15" s="179"/>
      <c r="C15" s="179"/>
      <c r="D15" s="179"/>
      <c r="E15" s="179"/>
      <c r="F15" s="179"/>
      <c r="G15" s="179"/>
    </row>
    <row r="16" spans="1:7" s="39" customFormat="1" ht="50.25" customHeight="1" x14ac:dyDescent="0.25">
      <c r="A16" s="43" t="s">
        <v>78</v>
      </c>
      <c r="B16" s="45" t="s">
        <v>79</v>
      </c>
      <c r="C16" s="46">
        <v>0</v>
      </c>
      <c r="D16" s="116">
        <v>0</v>
      </c>
      <c r="E16" s="116">
        <v>0</v>
      </c>
      <c r="F16" s="47">
        <f>C16+D16-E16</f>
        <v>0</v>
      </c>
      <c r="G16" s="47"/>
    </row>
    <row r="17" spans="1:10" s="39" customFormat="1" ht="24.9" customHeight="1" x14ac:dyDescent="0.25">
      <c r="A17" s="180" t="s">
        <v>126</v>
      </c>
      <c r="B17" s="181"/>
      <c r="C17" s="48">
        <f>C6+C10+C13+C7+C14+C16</f>
        <v>0</v>
      </c>
      <c r="D17" s="48">
        <f>D14+D13+D10+D7+D6</f>
        <v>2109018.94</v>
      </c>
      <c r="E17" s="48">
        <f>E14+E13+E10+E7+E6</f>
        <v>1392733.62</v>
      </c>
      <c r="F17" s="48">
        <f>F6+F10+F13+F7+F14+F16</f>
        <v>716285.32000000007</v>
      </c>
      <c r="G17" s="49">
        <f>G14+G13+G10+G7+G6</f>
        <v>2241121.0619999999</v>
      </c>
      <c r="H17" s="66"/>
      <c r="I17" s="66"/>
      <c r="J17" s="66"/>
    </row>
    <row r="19" spans="1:10" ht="32.25" customHeight="1" x14ac:dyDescent="0.25">
      <c r="A19" s="182" t="s">
        <v>80</v>
      </c>
      <c r="B19" s="182"/>
      <c r="C19" s="182"/>
      <c r="D19" s="182"/>
      <c r="E19" s="182"/>
      <c r="F19" s="182"/>
      <c r="G19" s="182"/>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topLeftCell="A19" workbookViewId="0">
      <selection activeCell="A20" sqref="A20:F20"/>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193" t="s">
        <v>113</v>
      </c>
      <c r="B1" s="193"/>
      <c r="C1" s="193"/>
      <c r="D1" s="193"/>
      <c r="E1" s="193"/>
      <c r="F1" s="193"/>
    </row>
    <row r="2" spans="1:6" ht="51" customHeight="1" x14ac:dyDescent="0.3">
      <c r="A2" s="188" t="s">
        <v>137</v>
      </c>
      <c r="B2" s="188"/>
      <c r="C2" s="188"/>
      <c r="D2" s="188"/>
      <c r="E2" s="188"/>
      <c r="F2" s="188"/>
    </row>
    <row r="3" spans="1:6" ht="83.4" customHeight="1" x14ac:dyDescent="0.3">
      <c r="A3" s="189" t="s">
        <v>138</v>
      </c>
      <c r="B3" s="190"/>
      <c r="C3" s="190"/>
      <c r="D3" s="190"/>
      <c r="E3" s="190"/>
      <c r="F3" s="190"/>
    </row>
    <row r="4" spans="1:6" ht="79.5" customHeight="1" x14ac:dyDescent="0.3">
      <c r="A4" s="188" t="s">
        <v>139</v>
      </c>
      <c r="B4" s="194"/>
      <c r="C4" s="194"/>
      <c r="D4" s="194"/>
      <c r="E4" s="194"/>
      <c r="F4" s="194"/>
    </row>
    <row r="5" spans="1:6" ht="57" customHeight="1" x14ac:dyDescent="0.3">
      <c r="A5" s="188" t="s">
        <v>140</v>
      </c>
      <c r="B5" s="194"/>
      <c r="C5" s="194"/>
      <c r="D5" s="194"/>
      <c r="E5" s="194"/>
      <c r="F5" s="194"/>
    </row>
    <row r="6" spans="1:6" ht="25.5" customHeight="1" x14ac:dyDescent="0.3">
      <c r="A6" s="195" t="s">
        <v>58</v>
      </c>
      <c r="B6" s="195"/>
      <c r="C6" s="195"/>
      <c r="D6" s="195"/>
      <c r="E6" s="195"/>
      <c r="F6" s="195"/>
    </row>
    <row r="7" spans="1:6" ht="82.2" customHeight="1" x14ac:dyDescent="0.3">
      <c r="A7" s="196" t="s">
        <v>145</v>
      </c>
      <c r="B7" s="197"/>
      <c r="C7" s="197"/>
      <c r="D7" s="197"/>
      <c r="E7" s="197"/>
      <c r="F7" s="197"/>
    </row>
    <row r="8" spans="1:6" ht="57.6" customHeight="1" x14ac:dyDescent="0.3">
      <c r="A8" s="192" t="s">
        <v>92</v>
      </c>
      <c r="B8" s="192"/>
      <c r="C8" s="192"/>
      <c r="D8" s="192"/>
      <c r="E8" s="192"/>
      <c r="F8" s="192"/>
    </row>
    <row r="9" spans="1:6" ht="90" customHeight="1" x14ac:dyDescent="0.3">
      <c r="A9" s="192" t="s">
        <v>59</v>
      </c>
      <c r="B9" s="192"/>
      <c r="C9" s="192"/>
      <c r="D9" s="192"/>
      <c r="E9" s="192"/>
      <c r="F9" s="192"/>
    </row>
    <row r="10" spans="1:6" ht="60.75" customHeight="1" x14ac:dyDescent="0.3">
      <c r="A10" s="192" t="s">
        <v>146</v>
      </c>
      <c r="B10" s="192"/>
      <c r="C10" s="192"/>
      <c r="D10" s="192"/>
      <c r="E10" s="192"/>
      <c r="F10" s="192"/>
    </row>
    <row r="11" spans="1:6" ht="90" customHeight="1" x14ac:dyDescent="0.3">
      <c r="A11" s="192" t="s">
        <v>141</v>
      </c>
      <c r="B11" s="192"/>
      <c r="C11" s="192"/>
      <c r="D11" s="192"/>
      <c r="E11" s="192"/>
      <c r="F11" s="192"/>
    </row>
    <row r="12" spans="1:6" ht="90" customHeight="1" x14ac:dyDescent="0.3">
      <c r="A12" s="192" t="s">
        <v>142</v>
      </c>
      <c r="B12" s="192"/>
      <c r="C12" s="192"/>
      <c r="D12" s="192"/>
      <c r="E12" s="192"/>
      <c r="F12" s="192"/>
    </row>
    <row r="13" spans="1:6" ht="242.4" customHeight="1" x14ac:dyDescent="0.3">
      <c r="A13" s="199" t="s">
        <v>108</v>
      </c>
      <c r="B13" s="199"/>
      <c r="C13" s="199"/>
      <c r="D13" s="199"/>
      <c r="E13" s="199"/>
      <c r="F13" s="199"/>
    </row>
    <row r="14" spans="1:6" ht="236.4" customHeight="1" x14ac:dyDescent="0.3">
      <c r="A14" s="199" t="s">
        <v>143</v>
      </c>
      <c r="B14" s="199"/>
      <c r="C14" s="199"/>
      <c r="D14" s="199"/>
      <c r="E14" s="199"/>
      <c r="F14" s="199"/>
    </row>
    <row r="15" spans="1:6" s="35" customFormat="1" ht="142.80000000000001" customHeight="1" x14ac:dyDescent="0.3">
      <c r="A15" s="200" t="s">
        <v>109</v>
      </c>
      <c r="B15" s="201"/>
      <c r="C15" s="201"/>
      <c r="D15" s="201"/>
      <c r="E15" s="201"/>
      <c r="F15" s="201"/>
    </row>
    <row r="16" spans="1:6" s="36" customFormat="1" ht="106.8" customHeight="1" x14ac:dyDescent="0.3">
      <c r="A16" s="192" t="s">
        <v>147</v>
      </c>
      <c r="B16" s="192"/>
      <c r="C16" s="192"/>
      <c r="D16" s="192"/>
      <c r="E16" s="192"/>
      <c r="F16" s="192"/>
    </row>
    <row r="17" spans="1:10" x14ac:dyDescent="0.3">
      <c r="A17" s="192" t="s">
        <v>148</v>
      </c>
      <c r="B17" s="192"/>
      <c r="C17" s="192"/>
      <c r="D17" s="192"/>
      <c r="E17" s="192"/>
      <c r="F17" s="192"/>
    </row>
    <row r="18" spans="1:10" ht="108" customHeight="1" x14ac:dyDescent="0.3">
      <c r="A18" s="192" t="s">
        <v>110</v>
      </c>
      <c r="B18" s="192"/>
      <c r="C18" s="192"/>
      <c r="D18" s="192"/>
      <c r="E18" s="192"/>
      <c r="F18" s="192"/>
    </row>
    <row r="19" spans="1:10" ht="72" customHeight="1" x14ac:dyDescent="0.3">
      <c r="A19" s="189" t="s">
        <v>149</v>
      </c>
      <c r="B19" s="189"/>
      <c r="C19" s="189"/>
      <c r="D19" s="189"/>
      <c r="E19" s="189"/>
      <c r="F19" s="189"/>
    </row>
    <row r="20" spans="1:10" ht="67.5" customHeight="1" x14ac:dyDescent="0.3">
      <c r="A20" s="198" t="s">
        <v>144</v>
      </c>
      <c r="B20" s="198"/>
      <c r="C20" s="198"/>
      <c r="D20" s="198"/>
      <c r="E20" s="198"/>
      <c r="F20" s="198"/>
    </row>
    <row r="21" spans="1:10" ht="93" customHeight="1" x14ac:dyDescent="0.3">
      <c r="A21" s="192" t="s">
        <v>150</v>
      </c>
      <c r="B21" s="192"/>
      <c r="C21" s="192"/>
      <c r="D21" s="192"/>
      <c r="E21" s="192"/>
      <c r="F21" s="192"/>
    </row>
    <row r="22" spans="1:10" ht="21.75" customHeight="1" x14ac:dyDescent="0.3">
      <c r="A22" s="203" t="s">
        <v>111</v>
      </c>
      <c r="B22" s="203"/>
      <c r="C22" s="203"/>
      <c r="D22" s="203"/>
      <c r="E22" s="203"/>
      <c r="F22" s="203"/>
    </row>
    <row r="23" spans="1:10" x14ac:dyDescent="0.3">
      <c r="A23" s="203" t="s">
        <v>60</v>
      </c>
      <c r="B23" s="203"/>
      <c r="C23" s="98">
        <f>'Содержание ОИ МКД'!E27</f>
        <v>794068.14999999991</v>
      </c>
      <c r="D23" s="99" t="s">
        <v>61</v>
      </c>
      <c r="E23" s="67"/>
      <c r="F23" s="67"/>
    </row>
    <row r="24" spans="1:10" x14ac:dyDescent="0.3">
      <c r="A24" s="203" t="s">
        <v>62</v>
      </c>
      <c r="B24" s="203"/>
      <c r="C24" s="98">
        <f>'коммунальные услуги'!F17</f>
        <v>716285.32000000007</v>
      </c>
      <c r="D24" s="77" t="s">
        <v>57</v>
      </c>
      <c r="E24" s="67"/>
      <c r="F24" s="67"/>
    </row>
    <row r="25" spans="1:10" ht="33" customHeight="1" x14ac:dyDescent="0.3">
      <c r="A25" s="100" t="s">
        <v>112</v>
      </c>
      <c r="B25" s="100"/>
      <c r="C25" s="101"/>
      <c r="D25" s="102"/>
      <c r="E25" s="191" t="s">
        <v>116</v>
      </c>
      <c r="F25" s="202"/>
    </row>
    <row r="26" spans="1:10" ht="33" customHeight="1" x14ac:dyDescent="0.3">
      <c r="A26" s="100" t="s">
        <v>117</v>
      </c>
      <c r="B26" s="100"/>
      <c r="C26" s="101"/>
      <c r="D26" s="102"/>
      <c r="E26" s="202" t="s">
        <v>118</v>
      </c>
      <c r="F26" s="202"/>
    </row>
    <row r="27" spans="1:10" ht="33" customHeight="1" x14ac:dyDescent="0.45">
      <c r="A27" s="100" t="s">
        <v>115</v>
      </c>
      <c r="B27" s="100"/>
      <c r="C27" s="101"/>
      <c r="D27" s="102"/>
      <c r="E27" s="202" t="s">
        <v>119</v>
      </c>
      <c r="F27" s="202"/>
      <c r="G27" s="74"/>
      <c r="H27" s="74"/>
      <c r="I27" s="74"/>
      <c r="J27" s="74"/>
    </row>
    <row r="28" spans="1:10" ht="33" customHeight="1" x14ac:dyDescent="0.3">
      <c r="A28" s="100" t="s">
        <v>120</v>
      </c>
      <c r="B28" s="100"/>
      <c r="C28" s="101"/>
      <c r="D28" s="102"/>
      <c r="E28" s="191" t="s">
        <v>121</v>
      </c>
      <c r="F28" s="191"/>
    </row>
  </sheetData>
  <mergeCells count="28">
    <mergeCell ref="E25:F25"/>
    <mergeCell ref="E26:F26"/>
    <mergeCell ref="E27:F27"/>
    <mergeCell ref="A21:F21"/>
    <mergeCell ref="A22:F22"/>
    <mergeCell ref="A23:B23"/>
    <mergeCell ref="A24:B24"/>
    <mergeCell ref="A15:F15"/>
    <mergeCell ref="A16:F16"/>
    <mergeCell ref="A17:F17"/>
    <mergeCell ref="A18:F18"/>
    <mergeCell ref="A19:F19"/>
    <mergeCell ref="A2:F2"/>
    <mergeCell ref="A3:F3"/>
    <mergeCell ref="E28:F28"/>
    <mergeCell ref="A8:F8"/>
    <mergeCell ref="A1:F1"/>
    <mergeCell ref="A4:F4"/>
    <mergeCell ref="A5:F5"/>
    <mergeCell ref="A6:F6"/>
    <mergeCell ref="A7:F7"/>
    <mergeCell ref="A20:F20"/>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lpstr>'Содержание ОИ МКД'!Область_печати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2018-06-30T11:03:22Z</dcterms:modified>
</cp:coreProperties>
</file>